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0" yWindow="540" windowWidth="27660" windowHeight="11700" tabRatio="900" firstSheet="19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45621"/>
</workbook>
</file>

<file path=xl/calcChain.xml><?xml version="1.0" encoding="utf-8"?>
<calcChain xmlns="http://schemas.openxmlformats.org/spreadsheetml/2006/main">
  <c r="C7" i="23" l="1"/>
  <c r="D7" i="23"/>
  <c r="E7" i="23"/>
  <c r="F7" i="23"/>
  <c r="G7" i="23"/>
  <c r="H7" i="23"/>
  <c r="I7" i="23"/>
  <c r="J7" i="23"/>
  <c r="K7" i="23"/>
  <c r="L7" i="23"/>
  <c r="M7" i="23"/>
  <c r="N7" i="23"/>
  <c r="C8" i="23"/>
  <c r="D8" i="23"/>
  <c r="E8" i="23"/>
  <c r="F8" i="23"/>
  <c r="G8" i="23"/>
  <c r="H8" i="23"/>
  <c r="I8" i="23"/>
  <c r="J8" i="23"/>
  <c r="K8" i="23"/>
  <c r="L8" i="23"/>
  <c r="M8" i="23"/>
  <c r="N8" i="23"/>
  <c r="D7" i="17"/>
  <c r="F7" i="17"/>
  <c r="G7" i="17"/>
  <c r="H7" i="17"/>
  <c r="D6" i="17"/>
  <c r="E6" i="17"/>
  <c r="F6" i="17"/>
  <c r="G6" i="17"/>
  <c r="H6" i="17"/>
  <c r="C8" i="17"/>
  <c r="C7" i="17" s="1"/>
  <c r="E8" i="17"/>
  <c r="E7" i="17" s="1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F6" i="13"/>
  <c r="G6" i="13"/>
  <c r="H6" i="13"/>
  <c r="I6" i="13"/>
  <c r="J6" i="13"/>
  <c r="K6" i="13"/>
  <c r="F7" i="13"/>
  <c r="G7" i="13"/>
  <c r="H7" i="13"/>
  <c r="I7" i="13"/>
  <c r="J7" i="13"/>
  <c r="K7" i="13"/>
  <c r="F8" i="13"/>
  <c r="G8" i="13"/>
  <c r="H8" i="13"/>
  <c r="I8" i="13"/>
  <c r="J8" i="13"/>
  <c r="K8" i="13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F6" i="11"/>
  <c r="G6" i="11"/>
  <c r="H6" i="11"/>
  <c r="I6" i="11"/>
  <c r="J6" i="11"/>
  <c r="K6" i="11"/>
  <c r="L6" i="11"/>
  <c r="M6" i="11"/>
  <c r="N6" i="11"/>
  <c r="F7" i="11"/>
  <c r="G7" i="11"/>
  <c r="H7" i="11"/>
  <c r="I7" i="11"/>
  <c r="J7" i="11"/>
  <c r="K7" i="11"/>
  <c r="L7" i="11"/>
  <c r="M7" i="11"/>
  <c r="N7" i="11"/>
  <c r="F8" i="11"/>
  <c r="G8" i="11"/>
  <c r="H8" i="11"/>
  <c r="I8" i="11"/>
  <c r="J8" i="11"/>
  <c r="K8" i="11"/>
  <c r="L8" i="11"/>
  <c r="M8" i="11"/>
  <c r="N8" i="11"/>
  <c r="F7" i="9"/>
  <c r="G7" i="9"/>
  <c r="H7" i="9"/>
  <c r="I7" i="9"/>
  <c r="J7" i="9"/>
  <c r="K7" i="9"/>
  <c r="F8" i="9"/>
  <c r="G8" i="9"/>
  <c r="H8" i="9"/>
  <c r="I8" i="9"/>
  <c r="J8" i="9"/>
  <c r="K8" i="9"/>
  <c r="F9" i="9"/>
  <c r="G9" i="9"/>
  <c r="H9" i="9"/>
  <c r="I9" i="9"/>
  <c r="J9" i="9"/>
  <c r="K9" i="9"/>
  <c r="D6" i="8"/>
  <c r="D40" i="8" s="1"/>
  <c r="B40" i="8"/>
  <c r="B13" i="8"/>
  <c r="B7" i="8"/>
  <c r="B6" i="8" s="1"/>
  <c r="K9" i="7"/>
  <c r="K10" i="7"/>
  <c r="K7" i="7" s="1"/>
  <c r="K11" i="7"/>
  <c r="K12" i="7"/>
  <c r="G9" i="7"/>
  <c r="G10" i="7"/>
  <c r="G11" i="7"/>
  <c r="G12" i="7"/>
  <c r="F6" i="7"/>
  <c r="H6" i="7"/>
  <c r="I6" i="7"/>
  <c r="J6" i="7"/>
  <c r="L6" i="7"/>
  <c r="M6" i="7"/>
  <c r="N6" i="7"/>
  <c r="O6" i="7"/>
  <c r="P6" i="7"/>
  <c r="Q6" i="7"/>
  <c r="R6" i="7"/>
  <c r="S6" i="7"/>
  <c r="T6" i="7"/>
  <c r="U6" i="7"/>
  <c r="F7" i="7"/>
  <c r="H7" i="7"/>
  <c r="I7" i="7"/>
  <c r="J7" i="7"/>
  <c r="L7" i="7"/>
  <c r="M7" i="7"/>
  <c r="N7" i="7"/>
  <c r="O7" i="7"/>
  <c r="P7" i="7"/>
  <c r="Q7" i="7"/>
  <c r="R7" i="7"/>
  <c r="S7" i="7"/>
  <c r="T7" i="7"/>
  <c r="U7" i="7"/>
  <c r="F8" i="7"/>
  <c r="H8" i="7"/>
  <c r="I8" i="7"/>
  <c r="J8" i="7"/>
  <c r="L8" i="7"/>
  <c r="M8" i="7"/>
  <c r="N8" i="7"/>
  <c r="O8" i="7"/>
  <c r="P8" i="7"/>
  <c r="Q8" i="7"/>
  <c r="R8" i="7"/>
  <c r="S8" i="7"/>
  <c r="T8" i="7"/>
  <c r="U8" i="7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F6" i="5"/>
  <c r="G6" i="5"/>
  <c r="H6" i="5"/>
  <c r="I6" i="5"/>
  <c r="J6" i="5"/>
  <c r="K6" i="5"/>
  <c r="F7" i="5"/>
  <c r="G7" i="5"/>
  <c r="H7" i="5"/>
  <c r="I7" i="5"/>
  <c r="J7" i="5"/>
  <c r="K7" i="5"/>
  <c r="F8" i="5"/>
  <c r="G8" i="5"/>
  <c r="H8" i="5"/>
  <c r="I8" i="5"/>
  <c r="J8" i="5"/>
  <c r="K8" i="5"/>
  <c r="E8" i="4"/>
  <c r="D8" i="4" s="1"/>
  <c r="C8" i="4" s="1"/>
  <c r="E7" i="4"/>
  <c r="D7" i="4" s="1"/>
  <c r="C7" i="4" s="1"/>
  <c r="D9" i="4"/>
  <c r="C9" i="4" s="1"/>
  <c r="H39" i="3"/>
  <c r="H36" i="3"/>
  <c r="F36" i="3"/>
  <c r="F39" i="3" s="1"/>
  <c r="F10" i="3"/>
  <c r="F6" i="3"/>
  <c r="D36" i="3"/>
  <c r="D39" i="3" s="1"/>
  <c r="B24" i="3"/>
  <c r="B8" i="3"/>
  <c r="B6" i="3" s="1"/>
  <c r="B36" i="3" s="1"/>
  <c r="B39" i="3" s="1"/>
  <c r="A3" i="26"/>
  <c r="A3" i="28" s="1"/>
  <c r="D7" i="28"/>
  <c r="C7" i="28"/>
  <c r="C6" i="17" l="1"/>
  <c r="G6" i="7"/>
  <c r="K6" i="7"/>
  <c r="K8" i="7"/>
  <c r="G8" i="7"/>
  <c r="G7" i="7"/>
  <c r="A4" i="27"/>
</calcChain>
</file>

<file path=xl/sharedStrings.xml><?xml version="1.0" encoding="utf-8"?>
<sst xmlns="http://schemas.openxmlformats.org/spreadsheetml/2006/main" count="1014" uniqueCount="423">
  <si>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</si>
  <si>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</si>
  <si>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</si>
  <si>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</si>
  <si>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</si>
  <si>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</si>
  <si>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</si>
  <si>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</si>
  <si>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</si>
  <si>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</si>
  <si>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</si>
  <si>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</si>
  <si>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</si>
  <si>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</si>
  <si>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</si>
  <si>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</si>
  <si>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</si>
  <si>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</si>
  <si>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</si>
  <si>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</si>
  <si>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</si>
  <si>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</si>
  <si>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</si>
  <si>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</si>
  <si>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</si>
  <si>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</si>
  <si>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</si>
  <si>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</si>
  <si>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</si>
  <si>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</si>
  <si>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</si>
  <si>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</si>
  <si>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</si>
  <si>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</si>
  <si>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</si>
  <si>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</si>
  <si>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</si>
  <si>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</si>
  <si>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</si>
  <si>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</si>
  <si>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</si>
  <si>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</si>
  <si>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</si>
  <si>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</si>
  <si>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</si>
  <si>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</si>
  <si>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</si>
  <si>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</si>
  <si>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</si>
  <si>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</si>
  <si>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</si>
  <si>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</si>
  <si>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</si>
  <si>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</si>
  <si>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</si>
  <si>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</si>
  <si>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</si>
  <si>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</si>
  <si>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</si>
  <si>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</si>
  <si>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</si>
  <si>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</si>
  <si>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</si>
  <si>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</si>
  <si>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</si>
  <si>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</si>
  <si>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</si>
  <si>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</si>
  <si>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</si>
  <si>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</si>
  <si>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</si>
  <si>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</si>
  <si>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</si>
  <si>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</si>
  <si>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</si>
  <si>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</si>
  <si>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</si>
  <si>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</si>
  <si>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</si>
  <si>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</si>
  <si>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</si>
  <si>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</si>
  <si>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</si>
  <si>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</si>
  <si>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</si>
  <si>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</si>
  <si>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</si>
  <si>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</si>
  <si>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</si>
  <si>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</si>
  <si>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</si>
  <si>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</si>
  <si>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</si>
  <si>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</si>
  <si>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</si>
  <si>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</si>
  <si>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</si>
  <si>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</si>
  <si>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</si>
  <si>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</si>
  <si>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</si>
  <si>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</si>
  <si>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</si>
  <si>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</si>
  <si>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</si>
  <si>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</si>
  <si>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</si>
  <si>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</si>
  <si>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</si>
  <si>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</si>
  <si>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</si>
  <si>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</si>
  <si>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</si>
  <si>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</si>
  <si>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</si>
  <si>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</si>
  <si>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</si>
  <si>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</si>
  <si>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</si>
  <si>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</si>
  <si>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</si>
  <si>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</si>
  <si>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</si>
  <si>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</si>
  <si>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</si>
  <si>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</si>
  <si>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</si>
  <si>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</si>
  <si>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</si>
  <si>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</si>
  <si>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</si>
  <si>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</si>
  <si>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</si>
  <si>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</si>
  <si>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</si>
  <si>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</si>
  <si>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</si>
  <si>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</si>
  <si>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</si>
  <si>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</si>
  <si>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</si>
  <si>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</si>
  <si>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</si>
  <si>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</si>
  <si>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</si>
  <si>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</si>
  <si>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</si>
  <si>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</si>
  <si>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</si>
  <si>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</si>
  <si>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</si>
  <si>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</si>
  <si>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</si>
  <si>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</si>
  <si>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</si>
  <si>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</si>
  <si>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</si>
  <si>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</si>
  <si>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</si>
  <si>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</si>
  <si>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</si>
  <si>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</si>
  <si>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</si>
  <si>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</si>
  <si>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</si>
  <si>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</si>
  <si>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</si>
  <si>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</si>
  <si>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</si>
  <si>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</si>
  <si>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</si>
  <si>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</si>
  <si>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</si>
  <si>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</si>
  <si>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</si>
  <si>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</si>
  <si>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</si>
  <si>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</si>
  <si>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</si>
  <si>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</si>
  <si>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</si>
  <si>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</si>
  <si>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</si>
  <si>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</si>
  <si>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</si>
  <si>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</si>
  <si>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</si>
  <si>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</si>
  <si>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</si>
  <si>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</si>
  <si>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</si>
  <si>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</si>
  <si>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</si>
  <si>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</si>
  <si>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</si>
  <si>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</si>
  <si>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</si>
  <si>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</si>
  <si>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</si>
  <si>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</si>
  <si>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</si>
  <si>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</si>
  <si>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</si>
  <si>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</si>
  <si>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</si>
  <si>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</si>
  <si>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</si>
  <si>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</si>
  <si>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</si>
  <si>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</si>
  <si>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</si>
  <si>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</si>
  <si>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</si>
  <si>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</si>
  <si>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</si>
  <si>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</si>
  <si>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</si>
  <si>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</si>
  <si>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</si>
  <si>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</si>
  <si>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</si>
  <si>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</si>
  <si>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</si>
  <si>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</si>
  <si>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</si>
  <si>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</si>
  <si>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</si>
  <si>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</si>
  <si>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</si>
  <si>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</si>
  <si>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</si>
  <si>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</si>
  <si>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</si>
  <si>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</si>
  <si>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</si>
  <si>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</si>
  <si>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</si>
  <si>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</si>
  <si>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</si>
  <si>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</si>
  <si>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</si>
  <si>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</si>
  <si>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</si>
  <si>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</si>
  <si>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</si>
  <si>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</si>
  <si>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</si>
  <si>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</si>
  <si>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</si>
  <si>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</si>
  <si>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</si>
  <si>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</si>
  <si>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</si>
  <si>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</si>
  <si>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</si>
  <si>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</si>
  <si>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</si>
  <si>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</si>
  <si>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</si>
  <si>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</si>
  <si>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</si>
  <si>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</si>
  <si>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</si>
  <si>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</si>
  <si>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</si>
  <si>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</si>
  <si>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</si>
  <si>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</si>
  <si>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</si>
  <si>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</si>
  <si>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</si>
  <si>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</si>
  <si>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</si>
  <si>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</si>
  <si>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</si>
  <si>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</si>
  <si>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</si>
  <si>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</si>
  <si>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</si>
  <si>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</si>
  <si>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</si>
  <si>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</si>
  <si>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</si>
  <si>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</si>
  <si>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</si>
  <si>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</si>
  <si>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</si>
  <si>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</si>
  <si>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</si>
  <si>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</si>
  <si>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</si>
  <si>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</si>
  <si>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</si>
  <si>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</si>
  <si>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</si>
  <si>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</si>
  <si>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</si>
  <si>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</si>
  <si>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</si>
  <si>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</si>
  <si>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</si>
  <si>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</si>
  <si>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</si>
  <si>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</si>
  <si>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</si>
  <si>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</si>
  <si>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</si>
  <si>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</si>
  <si>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</si>
  <si>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</si>
  <si>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</si>
  <si>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</si>
  <si>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</si>
  <si>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</si>
  <si>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</si>
  <si>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</si>
  <si>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</si>
  <si>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</si>
  <si>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</si>
  <si>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</si>
  <si>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</si>
  <si>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</si>
  <si>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</si>
  <si>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</si>
  <si>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</si>
  <si>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</si>
  <si>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</si>
  <si>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</si>
  <si>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</si>
  <si>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</si>
  <si>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</si>
  <si>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</si>
  <si>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</si>
  <si>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</si>
  <si>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</si>
  <si>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</si>
  <si>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</si>
  <si>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</si>
  <si>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</si>
  <si>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</si>
  <si>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</si>
  <si>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</si>
  <si>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</si>
  <si>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</si>
  <si>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</si>
  <si>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</si>
  <si>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</si>
  <si>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</si>
  <si>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</si>
  <si>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</si>
  <si>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</si>
  <si>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</si>
  <si>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</si>
  <si>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</si>
  <si>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</si>
  <si>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</si>
  <si>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</si>
  <si>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</si>
  <si>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</si>
  <si>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</si>
  <si>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</si>
  <si>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</si>
  <si>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</si>
  <si>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</si>
  <si>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</si>
  <si>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</si>
  <si>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</si>
  <si>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</si>
  <si>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</si>
  <si>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</si>
  <si>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</si>
  <si>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</si>
  <si>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</si>
  <si>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</si>
  <si>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</si>
  <si>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</si>
  <si>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</si>
  <si>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</si>
  <si>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</si>
  <si>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</si>
  <si>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</si>
  <si>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</si>
  <si>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</si>
  <si>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</si>
  <si>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</si>
  <si>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</si>
  <si>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</si>
  <si>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</si>
  <si>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</si>
  <si>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</si>
  <si>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</si>
  <si>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</si>
  <si>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</si>
  <si>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</si>
  <si>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</si>
  <si>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</si>
  <si>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</si>
  <si>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祁东县档案馆</t>
  </si>
  <si>
    <t>单位：201001_祁东县档案馆</t>
  </si>
  <si>
    <t>201</t>
  </si>
  <si>
    <t/>
  </si>
  <si>
    <t>一般公共服务支出</t>
  </si>
  <si>
    <t>26</t>
  </si>
  <si>
    <t>档案事务</t>
  </si>
  <si>
    <t>01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</si>
  <si>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</si>
  <si>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</si>
  <si>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</si>
  <si>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</si>
  <si>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</si>
  <si>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</si>
  <si>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</si>
  <si>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</si>
  <si>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</si>
  <si>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</si>
  <si>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</si>
  <si>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</si>
  <si>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221</t>
  </si>
  <si>
    <t>住房保障支出</t>
  </si>
  <si>
    <t>住房改革支出</t>
  </si>
  <si>
    <t>201001</t>
  </si>
  <si>
    <t>对个人家庭补助（有毒有害津贴）</t>
  </si>
  <si>
    <t>档案事务管理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</si>
</sst>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127">
        <v>201001</v>
      </c>
      <c r="F4" s="127"/>
      <c r="G4" s="127"/>
      <c r="H4" s="127"/>
      <c r="I4" s="4"/>
    </row>
    <row r="5" spans="1:9" ht="54.4" customHeight="1">
      <c r="A5" s="2"/>
      <c r="B5" s="3"/>
      <c r="C5" s="4"/>
      <c r="D5" s="2" t="s">
        <v>2</v>
      </c>
      <c r="E5" s="127" t="s">
        <v>397</v>
      </c>
      <c r="F5" s="127"/>
      <c r="G5" s="127"/>
      <c r="H5" s="127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341"/>
  <sheetViews>
    <sheetView workbookViewId="0">
      <pane ySplit="5" topLeftCell="A12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135" t="s">
        <v>12</v>
      </c>
      <c r="B2" s="135"/>
      <c r="C2" s="135"/>
      <c r="D2" s="135"/>
      <c r="E2" s="135"/>
    </row>
    <row r="3" spans="1:5" ht="20.65" customHeight="1">
      <c r="A3" s="148" t="s">
        <v>398</v>
      </c>
      <c r="B3" s="148"/>
      <c r="C3" s="148"/>
      <c r="D3" s="148"/>
      <c r="E3" s="27" t="s">
        <v>208</v>
      </c>
    </row>
    <row r="4" spans="1:5" ht="38.85" customHeight="1">
      <c r="A4" s="147" t="s">
        <v>209</v>
      </c>
      <c r="B4" s="147"/>
      <c r="C4" s="147" t="s">
        <v>210</v>
      </c>
      <c r="D4" s="147"/>
      <c r="E4" s="147"/>
    </row>
    <row r="5" spans="1:5" ht="22.9" customHeight="1">
      <c r="A5" s="110" t="s">
        <v>211</v>
      </c>
      <c r="B5" s="110" t="s">
        <v>154</v>
      </c>
      <c r="C5" s="110" t="s">
        <v>133</v>
      </c>
      <c r="D5" s="110" t="s">
        <v>204</v>
      </c>
      <c r="E5" s="110" t="s">
        <v>205</v>
      </c>
    </row>
    <row r="6" spans="1:5" s="79" customFormat="1" ht="26.45" customHeight="1">
      <c r="A6" s="114">
        <v>301</v>
      </c>
      <c r="B6" s="114" t="s">
        <v>183</v>
      </c>
      <c r="C6" s="119">
        <v>40.819999999999993</v>
      </c>
      <c r="D6" s="119">
        <v>40.819999999999993</v>
      </c>
      <c r="E6" s="119"/>
    </row>
    <row r="7" spans="1:5" s="41" customFormat="1" ht="26.45" customHeight="1">
      <c r="A7" s="120">
        <v>30101</v>
      </c>
      <c r="B7" s="120" t="s">
        <v>222</v>
      </c>
      <c r="C7" s="121">
        <v>18.809999999999999</v>
      </c>
      <c r="D7" s="121">
        <v>18.809999999999999</v>
      </c>
      <c r="E7" s="121"/>
    </row>
    <row r="8" spans="1:5" s="42" customFormat="1" ht="26.45" customHeight="1">
      <c r="A8" s="120">
        <v>30102</v>
      </c>
      <c r="B8" s="120" t="s">
        <v>223</v>
      </c>
      <c r="C8" s="121">
        <v>9.18</v>
      </c>
      <c r="D8" s="121">
        <v>9.18</v>
      </c>
      <c r="E8" s="121"/>
    </row>
    <row r="9" spans="1:5" s="42" customFormat="1" ht="26.45" customHeight="1">
      <c r="A9" s="120">
        <v>30103</v>
      </c>
      <c r="B9" s="120" t="s">
        <v>224</v>
      </c>
      <c r="C9" s="121">
        <v>1.57</v>
      </c>
      <c r="D9" s="121">
        <v>1.57</v>
      </c>
      <c r="E9" s="121"/>
    </row>
    <row r="10" spans="1:5" s="42" customFormat="1" ht="26.45" customHeight="1">
      <c r="A10" s="120">
        <v>30108</v>
      </c>
      <c r="B10" s="120" t="s">
        <v>226</v>
      </c>
      <c r="C10" s="121">
        <v>4.7300000000000004</v>
      </c>
      <c r="D10" s="121">
        <v>4.7300000000000004</v>
      </c>
      <c r="E10" s="121"/>
    </row>
    <row r="11" spans="1:5" s="42" customFormat="1" ht="26.45" customHeight="1">
      <c r="A11" s="120">
        <v>30110</v>
      </c>
      <c r="B11" s="120" t="s">
        <v>228</v>
      </c>
      <c r="C11" s="121">
        <v>2.09</v>
      </c>
      <c r="D11" s="121">
        <v>2.09</v>
      </c>
      <c r="E11" s="121"/>
    </row>
    <row r="12" spans="1:5" s="42" customFormat="1" ht="26.45" customHeight="1">
      <c r="A12" s="120">
        <v>30112</v>
      </c>
      <c r="B12" s="120" t="s">
        <v>230</v>
      </c>
      <c r="C12" s="121">
        <v>0.19</v>
      </c>
      <c r="D12" s="121">
        <v>0.19</v>
      </c>
      <c r="E12" s="121"/>
    </row>
    <row r="13" spans="1:5" s="42" customFormat="1" ht="26.45" customHeight="1">
      <c r="A13" s="120">
        <v>30113</v>
      </c>
      <c r="B13" s="120" t="s">
        <v>215</v>
      </c>
      <c r="C13" s="121">
        <v>3.55</v>
      </c>
      <c r="D13" s="121">
        <v>3.55</v>
      </c>
      <c r="E13" s="121"/>
    </row>
    <row r="14" spans="1:5" s="42" customFormat="1" ht="26.45" customHeight="1">
      <c r="A14" s="120">
        <v>30199</v>
      </c>
      <c r="B14" s="120" t="s">
        <v>216</v>
      </c>
      <c r="C14" s="121">
        <v>0.7</v>
      </c>
      <c r="D14" s="121">
        <v>0.7</v>
      </c>
      <c r="E14" s="121"/>
    </row>
    <row r="15" spans="1:5" s="42" customFormat="1" ht="26.45" customHeight="1">
      <c r="A15" s="114">
        <v>302</v>
      </c>
      <c r="B15" s="114" t="s">
        <v>261</v>
      </c>
      <c r="C15" s="119">
        <v>7.8</v>
      </c>
      <c r="D15" s="119"/>
      <c r="E15" s="119">
        <v>7.8</v>
      </c>
    </row>
    <row r="16" spans="1:5" s="42" customFormat="1" ht="26.45" customHeight="1">
      <c r="A16" s="120">
        <v>30201</v>
      </c>
      <c r="B16" s="120" t="s">
        <v>264</v>
      </c>
      <c r="C16" s="121">
        <v>1.5</v>
      </c>
      <c r="D16" s="121"/>
      <c r="E16" s="121">
        <v>1.5</v>
      </c>
    </row>
    <row r="17" spans="1:5" s="42" customFormat="1" ht="26.45" customHeight="1">
      <c r="A17" s="120">
        <v>30202</v>
      </c>
      <c r="B17" s="120" t="s">
        <v>265</v>
      </c>
      <c r="C17" s="121">
        <v>1</v>
      </c>
      <c r="D17" s="121"/>
      <c r="E17" s="121">
        <v>1</v>
      </c>
    </row>
    <row r="18" spans="1:5" s="42" customFormat="1" ht="26.45" customHeight="1">
      <c r="A18" s="120">
        <v>30217</v>
      </c>
      <c r="B18" s="120" t="s">
        <v>256</v>
      </c>
      <c r="C18" s="121">
        <v>0.5</v>
      </c>
      <c r="D18" s="121"/>
      <c r="E18" s="121">
        <v>0.5</v>
      </c>
    </row>
    <row r="19" spans="1:5" s="42" customFormat="1" ht="26.45" customHeight="1">
      <c r="A19" s="120">
        <v>30228</v>
      </c>
      <c r="B19" s="120" t="s">
        <v>279</v>
      </c>
      <c r="C19" s="121">
        <v>1.8</v>
      </c>
      <c r="D19" s="121"/>
      <c r="E19" s="121">
        <v>1.8</v>
      </c>
    </row>
    <row r="20" spans="1:5" s="42" customFormat="1" ht="26.45" customHeight="1">
      <c r="A20" s="120">
        <v>30239</v>
      </c>
      <c r="B20" s="120" t="s">
        <v>281</v>
      </c>
      <c r="C20" s="121">
        <v>3</v>
      </c>
      <c r="D20" s="121"/>
      <c r="E20" s="121">
        <v>3</v>
      </c>
    </row>
    <row r="21" spans="1:5" s="42" customFormat="1" ht="26.45" customHeight="1">
      <c r="A21" s="114">
        <v>303</v>
      </c>
      <c r="B21" s="114" t="s">
        <v>175</v>
      </c>
      <c r="C21" s="119">
        <v>7.0000000000000007E-2</v>
      </c>
      <c r="D21" s="119">
        <v>7.0000000000000007E-2</v>
      </c>
      <c r="E21" s="119"/>
    </row>
    <row r="22" spans="1:5" s="42" customFormat="1" ht="26.45" customHeight="1">
      <c r="A22" s="120">
        <v>30399</v>
      </c>
      <c r="B22" s="120" t="s">
        <v>239</v>
      </c>
      <c r="C22" s="121">
        <v>7.0000000000000007E-2</v>
      </c>
      <c r="D22" s="121">
        <v>7.0000000000000007E-2</v>
      </c>
      <c r="E22" s="121"/>
    </row>
    <row r="23" spans="1:5" s="42" customFormat="1" ht="26.45" customHeight="1">
      <c r="A23" s="120"/>
      <c r="B23" s="120" t="s">
        <v>133</v>
      </c>
      <c r="C23" s="121">
        <v>48.689999999999991</v>
      </c>
      <c r="D23" s="121">
        <v>40.889999999999993</v>
      </c>
      <c r="E23" s="121">
        <v>7.8</v>
      </c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81" customWidth="1"/>
    <col min="2" max="2" width="4.75" style="81" customWidth="1"/>
    <col min="3" max="3" width="5.375" style="81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80"/>
      <c r="M1" s="141" t="s">
        <v>212</v>
      </c>
      <c r="N1" s="141"/>
    </row>
    <row r="2" spans="1:14" ht="44.85" customHeight="1">
      <c r="A2" s="137" t="s">
        <v>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20.65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 t="s">
        <v>29</v>
      </c>
      <c r="N3" s="143"/>
    </row>
    <row r="4" spans="1:14" ht="42.2" customHeight="1">
      <c r="A4" s="139" t="s">
        <v>152</v>
      </c>
      <c r="B4" s="139"/>
      <c r="C4" s="139"/>
      <c r="D4" s="140" t="s">
        <v>164</v>
      </c>
      <c r="E4" s="140" t="s">
        <v>165</v>
      </c>
      <c r="F4" s="140" t="s">
        <v>182</v>
      </c>
      <c r="G4" s="140" t="s">
        <v>167</v>
      </c>
      <c r="H4" s="140"/>
      <c r="I4" s="140"/>
      <c r="J4" s="140"/>
      <c r="K4" s="140"/>
      <c r="L4" s="140" t="s">
        <v>171</v>
      </c>
      <c r="M4" s="140"/>
      <c r="N4" s="140"/>
    </row>
    <row r="5" spans="1:14" ht="39.6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22" t="s">
        <v>133</v>
      </c>
      <c r="H5" s="122" t="s">
        <v>213</v>
      </c>
      <c r="I5" s="122" t="s">
        <v>214</v>
      </c>
      <c r="J5" s="122" t="s">
        <v>215</v>
      </c>
      <c r="K5" s="122" t="s">
        <v>216</v>
      </c>
      <c r="L5" s="122" t="s">
        <v>133</v>
      </c>
      <c r="M5" s="122" t="s">
        <v>183</v>
      </c>
      <c r="N5" s="122" t="s">
        <v>217</v>
      </c>
    </row>
    <row r="6" spans="1:14" ht="22.9" customHeight="1">
      <c r="A6" s="95"/>
      <c r="B6" s="95"/>
      <c r="C6" s="95"/>
      <c r="D6" s="96"/>
      <c r="E6" s="96" t="s">
        <v>133</v>
      </c>
      <c r="F6" s="104">
        <f t="shared" ref="F6:N6" si="0">SUM(F9:F12)</f>
        <v>40.819999999999993</v>
      </c>
      <c r="G6" s="104">
        <f t="shared" si="0"/>
        <v>40.819999999999993</v>
      </c>
      <c r="H6" s="104">
        <f t="shared" si="0"/>
        <v>29.56</v>
      </c>
      <c r="I6" s="104">
        <f t="shared" si="0"/>
        <v>7.0100000000000007</v>
      </c>
      <c r="J6" s="104">
        <f t="shared" si="0"/>
        <v>3.55</v>
      </c>
      <c r="K6" s="104">
        <f t="shared" si="0"/>
        <v>0.7</v>
      </c>
      <c r="L6" s="104">
        <f t="shared" si="0"/>
        <v>0</v>
      </c>
      <c r="M6" s="104">
        <f t="shared" si="0"/>
        <v>0</v>
      </c>
      <c r="N6" s="104">
        <f t="shared" si="0"/>
        <v>0</v>
      </c>
    </row>
    <row r="7" spans="1:14" ht="22.9" customHeight="1">
      <c r="A7" s="95"/>
      <c r="B7" s="95"/>
      <c r="C7" s="95"/>
      <c r="D7" s="98">
        <v>201</v>
      </c>
      <c r="E7" s="98" t="s">
        <v>397</v>
      </c>
      <c r="F7" s="104">
        <f t="shared" ref="F7:N7" si="1">SUM(F9:F12)</f>
        <v>40.819999999999993</v>
      </c>
      <c r="G7" s="104">
        <f t="shared" si="1"/>
        <v>40.819999999999993</v>
      </c>
      <c r="H7" s="104">
        <f t="shared" si="1"/>
        <v>29.56</v>
      </c>
      <c r="I7" s="104">
        <f t="shared" si="1"/>
        <v>7.0100000000000007</v>
      </c>
      <c r="J7" s="104">
        <f t="shared" si="1"/>
        <v>3.55</v>
      </c>
      <c r="K7" s="104">
        <f t="shared" si="1"/>
        <v>0.7</v>
      </c>
      <c r="L7" s="104">
        <f t="shared" si="1"/>
        <v>0</v>
      </c>
      <c r="M7" s="104">
        <f t="shared" si="1"/>
        <v>0</v>
      </c>
      <c r="N7" s="104">
        <f t="shared" si="1"/>
        <v>0</v>
      </c>
    </row>
    <row r="8" spans="1:14" ht="22.9" customHeight="1">
      <c r="A8" s="95"/>
      <c r="B8" s="95"/>
      <c r="C8" s="95"/>
      <c r="D8" s="98">
        <v>201001</v>
      </c>
      <c r="E8" s="98" t="s">
        <v>397</v>
      </c>
      <c r="F8" s="104">
        <f t="shared" ref="F8:N8" si="2">SUM(F9:F12)</f>
        <v>40.819999999999993</v>
      </c>
      <c r="G8" s="104">
        <f t="shared" si="2"/>
        <v>40.819999999999993</v>
      </c>
      <c r="H8" s="104">
        <f t="shared" si="2"/>
        <v>29.56</v>
      </c>
      <c r="I8" s="104">
        <f t="shared" si="2"/>
        <v>7.0100000000000007</v>
      </c>
      <c r="J8" s="104">
        <f t="shared" si="2"/>
        <v>3.55</v>
      </c>
      <c r="K8" s="104">
        <f t="shared" si="2"/>
        <v>0.7</v>
      </c>
      <c r="L8" s="104">
        <f t="shared" si="2"/>
        <v>0</v>
      </c>
      <c r="M8" s="104">
        <f t="shared" si="2"/>
        <v>0</v>
      </c>
      <c r="N8" s="104">
        <f t="shared" si="2"/>
        <v>0</v>
      </c>
    </row>
    <row r="9" spans="1:14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2">
        <v>30.45</v>
      </c>
      <c r="G9" s="102">
        <v>30.45</v>
      </c>
      <c r="H9" s="105">
        <v>29.56</v>
      </c>
      <c r="I9" s="105">
        <v>0.19</v>
      </c>
      <c r="J9" s="105"/>
      <c r="K9" s="105">
        <v>0.7</v>
      </c>
      <c r="L9" s="102"/>
      <c r="M9" s="105"/>
      <c r="N9" s="105"/>
    </row>
    <row r="10" spans="1:14" s="32" customFormat="1" ht="22.9" customHeight="1">
      <c r="A10" s="99" t="s">
        <v>406</v>
      </c>
      <c r="B10" s="99" t="s">
        <v>408</v>
      </c>
      <c r="C10" s="99" t="s">
        <v>408</v>
      </c>
      <c r="D10" s="100">
        <v>201001</v>
      </c>
      <c r="E10" s="101" t="s">
        <v>410</v>
      </c>
      <c r="F10" s="102">
        <v>4.7300000000000004</v>
      </c>
      <c r="G10" s="102">
        <v>4.7300000000000004</v>
      </c>
      <c r="H10" s="105"/>
      <c r="I10" s="105">
        <v>4.7300000000000004</v>
      </c>
      <c r="J10" s="105"/>
      <c r="K10" s="105"/>
      <c r="L10" s="102"/>
      <c r="M10" s="105"/>
      <c r="N10" s="105"/>
    </row>
    <row r="11" spans="1:14" s="32" customFormat="1" ht="22.9" customHeight="1">
      <c r="A11" s="99" t="s">
        <v>411</v>
      </c>
      <c r="B11" s="99" t="s">
        <v>413</v>
      </c>
      <c r="C11" s="99" t="s">
        <v>415</v>
      </c>
      <c r="D11" s="100">
        <v>201001</v>
      </c>
      <c r="E11" s="101" t="s">
        <v>416</v>
      </c>
      <c r="F11" s="102">
        <v>2.09</v>
      </c>
      <c r="G11" s="102">
        <v>2.09</v>
      </c>
      <c r="H11" s="105"/>
      <c r="I11" s="105">
        <v>2.09</v>
      </c>
      <c r="J11" s="105"/>
      <c r="K11" s="105"/>
      <c r="L11" s="102"/>
      <c r="M11" s="105"/>
      <c r="N11" s="105"/>
    </row>
    <row r="12" spans="1:14" s="32" customFormat="1" ht="22.9" customHeight="1">
      <c r="A12" s="99" t="s">
        <v>417</v>
      </c>
      <c r="B12" s="99" t="s">
        <v>415</v>
      </c>
      <c r="C12" s="99" t="s">
        <v>404</v>
      </c>
      <c r="D12" s="100">
        <v>201001</v>
      </c>
      <c r="E12" s="101" t="s">
        <v>215</v>
      </c>
      <c r="F12" s="102">
        <v>3.55</v>
      </c>
      <c r="G12" s="102">
        <v>3.55</v>
      </c>
      <c r="H12" s="105"/>
      <c r="I12" s="105"/>
      <c r="J12" s="105">
        <v>3.55</v>
      </c>
      <c r="K12" s="105"/>
      <c r="L12" s="102"/>
      <c r="M12" s="105"/>
      <c r="N12" s="105"/>
    </row>
    <row r="13" spans="1:14" s="32" customFormat="1" ht="22.9" customHeight="1">
      <c r="A13" s="93"/>
      <c r="B13" s="93"/>
      <c r="C13" s="93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93"/>
      <c r="B14" s="93"/>
      <c r="C14" s="93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93"/>
      <c r="B15" s="93"/>
      <c r="C15" s="93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93"/>
      <c r="B16" s="93"/>
      <c r="C16" s="93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93"/>
      <c r="B17" s="93"/>
      <c r="C17" s="93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93"/>
      <c r="B18" s="93"/>
      <c r="C18" s="93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93"/>
      <c r="B19" s="93"/>
      <c r="C19" s="93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93"/>
      <c r="B20" s="93"/>
      <c r="C20" s="93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93"/>
      <c r="B21" s="93"/>
      <c r="C21" s="93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93"/>
      <c r="B22" s="93"/>
      <c r="C22" s="93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93"/>
      <c r="B23" s="93"/>
      <c r="C23" s="93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93"/>
      <c r="B24" s="93"/>
      <c r="C24" s="93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93"/>
      <c r="B25" s="93"/>
      <c r="C25" s="93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93"/>
      <c r="B26" s="93"/>
      <c r="C26" s="93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93"/>
      <c r="B27" s="93"/>
      <c r="C27" s="93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93"/>
      <c r="B28" s="93"/>
      <c r="C28" s="93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93"/>
      <c r="B29" s="93"/>
      <c r="C29" s="93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93"/>
      <c r="B30" s="93"/>
      <c r="C30" s="93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93"/>
      <c r="B31" s="93"/>
      <c r="C31" s="93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93"/>
      <c r="B32" s="93"/>
      <c r="C32" s="93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93"/>
      <c r="B33" s="93"/>
      <c r="C33" s="93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93"/>
      <c r="B34" s="93"/>
      <c r="C34" s="93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93"/>
      <c r="B35" s="93"/>
      <c r="C35" s="93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93"/>
      <c r="B36" s="93"/>
      <c r="C36" s="93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93"/>
      <c r="B37" s="93"/>
      <c r="C37" s="93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93"/>
      <c r="B38" s="93"/>
      <c r="C38" s="93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93"/>
      <c r="B39" s="93"/>
      <c r="C39" s="93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93"/>
      <c r="B40" s="93"/>
      <c r="C40" s="93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93"/>
      <c r="B41" s="93"/>
      <c r="C41" s="93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93"/>
      <c r="B42" s="93"/>
      <c r="C42" s="93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93"/>
      <c r="B43" s="93"/>
      <c r="C43" s="93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93"/>
      <c r="B44" s="93"/>
      <c r="C44" s="93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93"/>
      <c r="B45" s="93"/>
      <c r="C45" s="93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93"/>
      <c r="B46" s="93"/>
      <c r="C46" s="93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93"/>
      <c r="B47" s="93"/>
      <c r="C47" s="93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93"/>
      <c r="B48" s="93"/>
      <c r="C48" s="93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93"/>
      <c r="B49" s="93"/>
      <c r="C49" s="93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93"/>
      <c r="B50" s="93"/>
      <c r="C50" s="93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93"/>
      <c r="B51" s="93"/>
      <c r="C51" s="93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93"/>
      <c r="B52" s="93"/>
      <c r="C52" s="93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93"/>
      <c r="B53" s="93"/>
      <c r="C53" s="93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93"/>
      <c r="B54" s="93"/>
      <c r="C54" s="93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93"/>
      <c r="B55" s="93"/>
      <c r="C55" s="93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93"/>
      <c r="B56" s="93"/>
      <c r="C56" s="93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93"/>
      <c r="B57" s="93"/>
      <c r="C57" s="93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93"/>
      <c r="B58" s="93"/>
      <c r="C58" s="93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93"/>
      <c r="B59" s="93"/>
      <c r="C59" s="93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93"/>
      <c r="B60" s="93"/>
      <c r="C60" s="93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93"/>
      <c r="B61" s="93"/>
      <c r="C61" s="93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93"/>
      <c r="B62" s="93"/>
      <c r="C62" s="93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93"/>
      <c r="B63" s="93"/>
      <c r="C63" s="93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93"/>
      <c r="B64" s="93"/>
      <c r="C64" s="93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93"/>
      <c r="B65" s="93"/>
      <c r="C65" s="93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93"/>
      <c r="B66" s="93"/>
      <c r="C66" s="93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93"/>
      <c r="B67" s="93"/>
      <c r="C67" s="93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93"/>
      <c r="B68" s="93"/>
      <c r="C68" s="93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93"/>
      <c r="B69" s="93"/>
      <c r="C69" s="93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93"/>
      <c r="B70" s="93"/>
      <c r="C70" s="93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93"/>
      <c r="B71" s="93"/>
      <c r="C71" s="93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93"/>
      <c r="B72" s="93"/>
      <c r="C72" s="93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93"/>
      <c r="B73" s="93"/>
      <c r="C73" s="93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93"/>
      <c r="B74" s="93"/>
      <c r="C74" s="93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93"/>
      <c r="B75" s="93"/>
      <c r="C75" s="93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93"/>
      <c r="B76" s="93"/>
      <c r="C76" s="93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93"/>
      <c r="B77" s="93"/>
      <c r="C77" s="93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93"/>
      <c r="B78" s="93"/>
      <c r="C78" s="93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93"/>
      <c r="B79" s="93"/>
      <c r="C79" s="93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93"/>
      <c r="B80" s="93"/>
      <c r="C80" s="93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93"/>
      <c r="B81" s="93"/>
      <c r="C81" s="93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93"/>
      <c r="B82" s="93"/>
      <c r="C82" s="93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93"/>
      <c r="B83" s="93"/>
      <c r="C83" s="93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93"/>
      <c r="B84" s="93"/>
      <c r="C84" s="93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93"/>
      <c r="B85" s="93"/>
      <c r="C85" s="93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93"/>
      <c r="B86" s="93"/>
      <c r="C86" s="93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93"/>
      <c r="B87" s="93"/>
      <c r="C87" s="93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93"/>
      <c r="B88" s="93"/>
      <c r="C88" s="93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93"/>
      <c r="B89" s="93"/>
      <c r="C89" s="93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93"/>
      <c r="B90" s="93"/>
      <c r="C90" s="93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93"/>
      <c r="B91" s="93"/>
      <c r="C91" s="93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93"/>
      <c r="B92" s="93"/>
      <c r="C92" s="93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93"/>
      <c r="B93" s="93"/>
      <c r="C93" s="93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93"/>
      <c r="B94" s="93"/>
      <c r="C94" s="93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93"/>
      <c r="B95" s="93"/>
      <c r="C95" s="93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93"/>
      <c r="B96" s="93"/>
      <c r="C96" s="93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93"/>
      <c r="B97" s="93"/>
      <c r="C97" s="93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93"/>
      <c r="B98" s="93"/>
      <c r="C98" s="93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93"/>
      <c r="B99" s="93"/>
      <c r="C99" s="93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93"/>
      <c r="B100" s="93"/>
      <c r="C100" s="93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93"/>
      <c r="B101" s="93"/>
      <c r="C101" s="93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93"/>
      <c r="B102" s="93"/>
      <c r="C102" s="93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93"/>
      <c r="B103" s="93"/>
      <c r="C103" s="93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93"/>
      <c r="B104" s="93"/>
      <c r="C104" s="93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93"/>
      <c r="B105" s="93"/>
      <c r="C105" s="93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93"/>
      <c r="B106" s="93"/>
      <c r="C106" s="93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93"/>
      <c r="B107" s="93"/>
      <c r="C107" s="93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93"/>
      <c r="B108" s="93"/>
      <c r="C108" s="93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93"/>
      <c r="B109" s="93"/>
      <c r="C109" s="93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93"/>
      <c r="B110" s="93"/>
      <c r="C110" s="93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93"/>
      <c r="B111" s="93"/>
      <c r="C111" s="93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93"/>
      <c r="B112" s="93"/>
      <c r="C112" s="93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93"/>
      <c r="B113" s="93"/>
      <c r="C113" s="93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93"/>
      <c r="B114" s="93"/>
      <c r="C114" s="93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93"/>
      <c r="B115" s="93"/>
      <c r="C115" s="93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93"/>
      <c r="B116" s="93"/>
      <c r="C116" s="93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93"/>
      <c r="B117" s="93"/>
      <c r="C117" s="93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93"/>
      <c r="B118" s="93"/>
      <c r="C118" s="93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93"/>
      <c r="B119" s="93"/>
      <c r="C119" s="93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93"/>
      <c r="B120" s="93"/>
      <c r="C120" s="93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93"/>
      <c r="B121" s="93"/>
      <c r="C121" s="93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93"/>
      <c r="B122" s="93"/>
      <c r="C122" s="93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93"/>
      <c r="B123" s="93"/>
      <c r="C123" s="93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93"/>
      <c r="B124" s="93"/>
      <c r="C124" s="93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93"/>
      <c r="B125" s="93"/>
      <c r="C125" s="93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93"/>
      <c r="B126" s="93"/>
      <c r="C126" s="93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93"/>
      <c r="B127" s="93"/>
      <c r="C127" s="93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93"/>
      <c r="B128" s="93"/>
      <c r="C128" s="93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93"/>
      <c r="B129" s="93"/>
      <c r="C129" s="93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93"/>
      <c r="B130" s="93"/>
      <c r="C130" s="93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93"/>
      <c r="B131" s="93"/>
      <c r="C131" s="93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93"/>
      <c r="B132" s="93"/>
      <c r="C132" s="93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93"/>
      <c r="B133" s="93"/>
      <c r="C133" s="93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93"/>
      <c r="B134" s="93"/>
      <c r="C134" s="93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93"/>
      <c r="B135" s="93"/>
      <c r="C135" s="93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93"/>
      <c r="B136" s="93"/>
      <c r="C136" s="93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93"/>
      <c r="B137" s="93"/>
      <c r="C137" s="93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93"/>
      <c r="B138" s="93"/>
      <c r="C138" s="93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93"/>
      <c r="B139" s="93"/>
      <c r="C139" s="93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93"/>
      <c r="B140" s="93"/>
      <c r="C140" s="93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93"/>
      <c r="B141" s="93"/>
      <c r="C141" s="93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93"/>
      <c r="B142" s="93"/>
      <c r="C142" s="93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93"/>
      <c r="B143" s="93"/>
      <c r="C143" s="93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93"/>
      <c r="B144" s="93"/>
      <c r="C144" s="93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93"/>
      <c r="B145" s="93"/>
      <c r="C145" s="93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93"/>
      <c r="B146" s="93"/>
      <c r="C146" s="93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93"/>
      <c r="B147" s="93"/>
      <c r="C147" s="93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93"/>
      <c r="B148" s="93"/>
      <c r="C148" s="93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93"/>
      <c r="B149" s="93"/>
      <c r="C149" s="93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93"/>
      <c r="B150" s="93"/>
      <c r="C150" s="93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93"/>
      <c r="B151" s="93"/>
      <c r="C151" s="93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93"/>
      <c r="B152" s="93"/>
      <c r="C152" s="93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93"/>
      <c r="B153" s="93"/>
      <c r="C153" s="93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93"/>
      <c r="B154" s="93"/>
      <c r="C154" s="93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93"/>
      <c r="B155" s="93"/>
      <c r="C155" s="93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93"/>
      <c r="B156" s="93"/>
      <c r="C156" s="93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93"/>
      <c r="B157" s="93"/>
      <c r="C157" s="93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93"/>
      <c r="B158" s="93"/>
      <c r="C158" s="93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93"/>
      <c r="B159" s="93"/>
      <c r="C159" s="93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93"/>
      <c r="B160" s="93"/>
      <c r="C160" s="93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93"/>
      <c r="B161" s="93"/>
      <c r="C161" s="93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93"/>
      <c r="B162" s="93"/>
      <c r="C162" s="93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93"/>
      <c r="B163" s="93"/>
      <c r="C163" s="93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93"/>
      <c r="B164" s="93"/>
      <c r="C164" s="93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93"/>
      <c r="B165" s="93"/>
      <c r="C165" s="93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93"/>
      <c r="B166" s="93"/>
      <c r="C166" s="93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93"/>
      <c r="B167" s="93"/>
      <c r="C167" s="93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93"/>
      <c r="B168" s="93"/>
      <c r="C168" s="93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93"/>
      <c r="B169" s="93"/>
      <c r="C169" s="93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93"/>
      <c r="B170" s="93"/>
      <c r="C170" s="93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93"/>
      <c r="B171" s="93"/>
      <c r="C171" s="93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93"/>
      <c r="B172" s="93"/>
      <c r="C172" s="93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93"/>
      <c r="B173" s="93"/>
      <c r="C173" s="93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93"/>
      <c r="B174" s="93"/>
      <c r="C174" s="93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93"/>
      <c r="B175" s="93"/>
      <c r="C175" s="93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93"/>
      <c r="B176" s="93"/>
      <c r="C176" s="93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93"/>
      <c r="B177" s="93"/>
      <c r="C177" s="93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93"/>
      <c r="B178" s="93"/>
      <c r="C178" s="93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93"/>
      <c r="B179" s="93"/>
      <c r="C179" s="93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93"/>
      <c r="B180" s="93"/>
      <c r="C180" s="93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93"/>
      <c r="B181" s="93"/>
      <c r="C181" s="93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93"/>
      <c r="B182" s="93"/>
      <c r="C182" s="93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93"/>
      <c r="B183" s="93"/>
      <c r="C183" s="93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93"/>
      <c r="B184" s="93"/>
      <c r="C184" s="93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93"/>
      <c r="B185" s="93"/>
      <c r="C185" s="93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93"/>
      <c r="B186" s="93"/>
      <c r="C186" s="93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93"/>
      <c r="B187" s="93"/>
      <c r="C187" s="93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93"/>
      <c r="B188" s="93"/>
      <c r="C188" s="93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93"/>
      <c r="B189" s="93"/>
      <c r="C189" s="93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93"/>
      <c r="B190" s="93"/>
      <c r="C190" s="93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93"/>
      <c r="B191" s="93"/>
      <c r="C191" s="93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93"/>
      <c r="B192" s="93"/>
      <c r="C192" s="93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93"/>
      <c r="B193" s="93"/>
      <c r="C193" s="93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93"/>
      <c r="B194" s="93"/>
      <c r="C194" s="93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93"/>
      <c r="B195" s="93"/>
      <c r="C195" s="93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93"/>
      <c r="B196" s="93"/>
      <c r="C196" s="93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93"/>
      <c r="B197" s="93"/>
      <c r="C197" s="93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93"/>
      <c r="B198" s="93"/>
      <c r="C198" s="93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93"/>
      <c r="B199" s="93"/>
      <c r="C199" s="93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93"/>
      <c r="B200" s="93"/>
      <c r="C200" s="93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93"/>
      <c r="B201" s="93"/>
      <c r="C201" s="93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93"/>
      <c r="B202" s="93"/>
      <c r="C202" s="93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93"/>
      <c r="B203" s="93"/>
      <c r="C203" s="93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93"/>
      <c r="B204" s="93"/>
      <c r="C204" s="93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93"/>
      <c r="B205" s="93"/>
      <c r="C205" s="93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93"/>
      <c r="B206" s="93"/>
      <c r="C206" s="93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93"/>
      <c r="B207" s="93"/>
      <c r="C207" s="93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93"/>
      <c r="B208" s="93"/>
      <c r="C208" s="93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93"/>
      <c r="B209" s="93"/>
      <c r="C209" s="93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93"/>
      <c r="B210" s="93"/>
      <c r="C210" s="93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93"/>
      <c r="B211" s="93"/>
      <c r="C211" s="93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93"/>
      <c r="B212" s="93"/>
      <c r="C212" s="93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93"/>
      <c r="B213" s="93"/>
      <c r="C213" s="93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93"/>
      <c r="B214" s="93"/>
      <c r="C214" s="93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93"/>
      <c r="B215" s="93"/>
      <c r="C215" s="93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93"/>
      <c r="B216" s="93"/>
      <c r="C216" s="93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93"/>
      <c r="B217" s="93"/>
      <c r="C217" s="93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93"/>
      <c r="B218" s="93"/>
      <c r="C218" s="93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93"/>
      <c r="B219" s="93"/>
      <c r="C219" s="93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93"/>
      <c r="B220" s="93"/>
      <c r="C220" s="93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93"/>
      <c r="B221" s="93"/>
      <c r="C221" s="93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93"/>
      <c r="B222" s="93"/>
      <c r="C222" s="93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93"/>
      <c r="B223" s="93"/>
      <c r="C223" s="93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93"/>
      <c r="B224" s="93"/>
      <c r="C224" s="93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93"/>
      <c r="B225" s="93"/>
      <c r="C225" s="93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93"/>
      <c r="B226" s="93"/>
      <c r="C226" s="93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93"/>
      <c r="B227" s="93"/>
      <c r="C227" s="93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93"/>
      <c r="B228" s="93"/>
      <c r="C228" s="93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93"/>
      <c r="B229" s="93"/>
      <c r="C229" s="93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93"/>
      <c r="B230" s="93"/>
      <c r="C230" s="93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93"/>
      <c r="B231" s="93"/>
      <c r="C231" s="93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93"/>
      <c r="B232" s="93"/>
      <c r="C232" s="93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93"/>
      <c r="B233" s="93"/>
      <c r="C233" s="93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93"/>
      <c r="B234" s="93"/>
      <c r="C234" s="93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93"/>
      <c r="B235" s="93"/>
      <c r="C235" s="93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93"/>
      <c r="B236" s="93"/>
      <c r="C236" s="93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93"/>
      <c r="B237" s="93"/>
      <c r="C237" s="93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93"/>
      <c r="B238" s="93"/>
      <c r="C238" s="93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93"/>
      <c r="B239" s="93"/>
      <c r="C239" s="93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93"/>
      <c r="B240" s="93"/>
      <c r="C240" s="93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93"/>
      <c r="B241" s="93"/>
      <c r="C241" s="93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93"/>
      <c r="B242" s="93"/>
      <c r="C242" s="93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93"/>
      <c r="B243" s="93"/>
      <c r="C243" s="93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93"/>
      <c r="B244" s="93"/>
      <c r="C244" s="93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93"/>
      <c r="B245" s="93"/>
      <c r="C245" s="93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93"/>
      <c r="B246" s="93"/>
      <c r="C246" s="93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93"/>
      <c r="B247" s="93"/>
      <c r="C247" s="93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93"/>
      <c r="B248" s="93"/>
      <c r="C248" s="93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93"/>
      <c r="B249" s="93"/>
      <c r="C249" s="93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93"/>
      <c r="B250" s="93"/>
      <c r="C250" s="93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93"/>
      <c r="B251" s="93"/>
      <c r="C251" s="93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93"/>
      <c r="B252" s="93"/>
      <c r="C252" s="93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93"/>
      <c r="B253" s="93"/>
      <c r="C253" s="93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93"/>
      <c r="B254" s="93"/>
      <c r="C254" s="93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93"/>
      <c r="B255" s="93"/>
      <c r="C255" s="93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93"/>
      <c r="B256" s="93"/>
      <c r="C256" s="93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93"/>
      <c r="B257" s="93"/>
      <c r="C257" s="93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93"/>
      <c r="B258" s="93"/>
      <c r="C258" s="93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93"/>
      <c r="B259" s="93"/>
      <c r="C259" s="93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93"/>
      <c r="B260" s="93"/>
      <c r="C260" s="93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93"/>
      <c r="B261" s="93"/>
      <c r="C261" s="93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93"/>
      <c r="B262" s="93"/>
      <c r="C262" s="93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93"/>
      <c r="B263" s="93"/>
      <c r="C263" s="93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93"/>
      <c r="B264" s="93"/>
      <c r="C264" s="93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93"/>
      <c r="B265" s="93"/>
      <c r="C265" s="93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93"/>
      <c r="B266" s="93"/>
      <c r="C266" s="93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93"/>
      <c r="B267" s="93"/>
      <c r="C267" s="93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93"/>
      <c r="B268" s="93"/>
      <c r="C268" s="93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93"/>
      <c r="B269" s="93"/>
      <c r="C269" s="93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93"/>
      <c r="B270" s="93"/>
      <c r="C270" s="93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93"/>
      <c r="B271" s="93"/>
      <c r="C271" s="93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93"/>
      <c r="B272" s="93"/>
      <c r="C272" s="93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93"/>
      <c r="B273" s="93"/>
      <c r="C273" s="93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93"/>
      <c r="B274" s="93"/>
      <c r="C274" s="93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93"/>
      <c r="B275" s="93"/>
      <c r="C275" s="93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93"/>
      <c r="B276" s="93"/>
      <c r="C276" s="93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93"/>
      <c r="B277" s="93"/>
      <c r="C277" s="93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93"/>
      <c r="B278" s="93"/>
      <c r="C278" s="93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93"/>
      <c r="B279" s="93"/>
      <c r="C279" s="93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93"/>
      <c r="B280" s="93"/>
      <c r="C280" s="93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93"/>
      <c r="B281" s="93"/>
      <c r="C281" s="93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93"/>
      <c r="B282" s="93"/>
      <c r="C282" s="93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93"/>
      <c r="B283" s="93"/>
      <c r="C283" s="93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93"/>
      <c r="B284" s="93"/>
      <c r="C284" s="93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93"/>
      <c r="B285" s="93"/>
      <c r="C285" s="93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93"/>
      <c r="B286" s="93"/>
      <c r="C286" s="93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93"/>
      <c r="B287" s="93"/>
      <c r="C287" s="93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93"/>
      <c r="B288" s="93"/>
      <c r="C288" s="93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93"/>
      <c r="B289" s="93"/>
      <c r="C289" s="93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93"/>
      <c r="B290" s="93"/>
      <c r="C290" s="93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93"/>
      <c r="B291" s="93"/>
      <c r="C291" s="93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93"/>
      <c r="B292" s="93"/>
      <c r="C292" s="93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93"/>
      <c r="B293" s="93"/>
      <c r="C293" s="93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93"/>
      <c r="B294" s="93"/>
      <c r="C294" s="93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93"/>
      <c r="B295" s="93"/>
      <c r="C295" s="93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93"/>
      <c r="B296" s="93"/>
      <c r="C296" s="93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93"/>
      <c r="B297" s="93"/>
      <c r="C297" s="93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93"/>
      <c r="B298" s="93"/>
      <c r="C298" s="93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93"/>
      <c r="B299" s="93"/>
      <c r="C299" s="93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93"/>
      <c r="B300" s="93"/>
      <c r="C300" s="93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93"/>
      <c r="B301" s="93"/>
      <c r="C301" s="93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93"/>
      <c r="B302" s="93"/>
      <c r="C302" s="93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93"/>
      <c r="B303" s="93"/>
      <c r="C303" s="93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93"/>
      <c r="B304" s="93"/>
      <c r="C304" s="93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93"/>
      <c r="B305" s="93"/>
      <c r="C305" s="93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93"/>
      <c r="B306" s="93"/>
      <c r="C306" s="93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93"/>
      <c r="B307" s="93"/>
      <c r="C307" s="93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93"/>
      <c r="B308" s="93"/>
      <c r="C308" s="93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93"/>
      <c r="B309" s="93"/>
      <c r="C309" s="93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93"/>
      <c r="B310" s="93"/>
      <c r="C310" s="93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93"/>
      <c r="B311" s="93"/>
      <c r="C311" s="93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93"/>
      <c r="B312" s="93"/>
      <c r="C312" s="93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93"/>
      <c r="B313" s="93"/>
      <c r="C313" s="93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93"/>
      <c r="B314" s="93"/>
      <c r="C314" s="93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93"/>
      <c r="B315" s="93"/>
      <c r="C315" s="93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93"/>
      <c r="B316" s="93"/>
      <c r="C316" s="93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93"/>
      <c r="B317" s="93"/>
      <c r="C317" s="93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93"/>
      <c r="B318" s="93"/>
      <c r="C318" s="93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93"/>
      <c r="B319" s="93"/>
      <c r="C319" s="93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93"/>
      <c r="B320" s="93"/>
      <c r="C320" s="93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93"/>
      <c r="B321" s="93"/>
      <c r="C321" s="93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93"/>
      <c r="B322" s="93"/>
      <c r="C322" s="93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93"/>
      <c r="B323" s="93"/>
      <c r="C323" s="93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93"/>
      <c r="B324" s="93"/>
      <c r="C324" s="93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93"/>
      <c r="B325" s="93"/>
      <c r="C325" s="93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93"/>
      <c r="B326" s="93"/>
      <c r="C326" s="93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93"/>
      <c r="B327" s="93"/>
      <c r="C327" s="93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93"/>
      <c r="B328" s="93"/>
      <c r="C328" s="93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93"/>
      <c r="B329" s="93"/>
      <c r="C329" s="93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93"/>
      <c r="B330" s="93"/>
      <c r="C330" s="93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93"/>
      <c r="B331" s="93"/>
      <c r="C331" s="93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93"/>
      <c r="B332" s="93"/>
      <c r="C332" s="93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93"/>
      <c r="B333" s="93"/>
      <c r="C333" s="93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93"/>
      <c r="B334" s="93"/>
      <c r="C334" s="93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93"/>
      <c r="B335" s="93"/>
      <c r="C335" s="93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93"/>
      <c r="B336" s="93"/>
      <c r="C336" s="93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93"/>
      <c r="B337" s="93"/>
      <c r="C337" s="93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93"/>
      <c r="B338" s="93"/>
      <c r="C338" s="93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93"/>
      <c r="B339" s="93"/>
      <c r="C339" s="93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93"/>
      <c r="B340" s="93"/>
      <c r="C340" s="93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93"/>
      <c r="B341" s="93"/>
      <c r="C341" s="93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93"/>
      <c r="B342" s="93"/>
      <c r="C342" s="93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93"/>
      <c r="B343" s="93"/>
      <c r="C343" s="93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93"/>
      <c r="B344" s="93"/>
      <c r="C344" s="93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93"/>
      <c r="B345" s="93"/>
      <c r="C345" s="93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93"/>
      <c r="B346" s="93"/>
      <c r="C346" s="93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93"/>
      <c r="B347" s="93"/>
      <c r="C347" s="93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93"/>
      <c r="B348" s="93"/>
      <c r="C348" s="93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93"/>
      <c r="B349" s="93"/>
      <c r="C349" s="93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93"/>
      <c r="B350" s="93"/>
      <c r="C350" s="93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93"/>
      <c r="B351" s="93"/>
      <c r="C351" s="93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93"/>
      <c r="B352" s="93"/>
      <c r="C352" s="93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93"/>
      <c r="B353" s="93"/>
      <c r="C353" s="93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93"/>
      <c r="B354" s="93"/>
      <c r="C354" s="93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93"/>
      <c r="B355" s="93"/>
      <c r="C355" s="93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93"/>
      <c r="B356" s="93"/>
      <c r="C356" s="93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93"/>
      <c r="B357" s="93"/>
      <c r="C357" s="93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93"/>
      <c r="B358" s="93"/>
      <c r="C358" s="93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93"/>
      <c r="B359" s="93"/>
      <c r="C359" s="93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93"/>
      <c r="B360" s="93"/>
      <c r="C360" s="93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93"/>
      <c r="B361" s="93"/>
      <c r="C361" s="93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93"/>
      <c r="B362" s="93"/>
      <c r="C362" s="93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93"/>
      <c r="B363" s="93"/>
      <c r="C363" s="93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93"/>
      <c r="B364" s="93"/>
      <c r="C364" s="93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93"/>
      <c r="B365" s="93"/>
      <c r="C365" s="93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93"/>
      <c r="B366" s="93"/>
      <c r="C366" s="93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93"/>
      <c r="B367" s="93"/>
      <c r="C367" s="93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93"/>
      <c r="B368" s="93"/>
      <c r="C368" s="93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93"/>
      <c r="B369" s="93"/>
      <c r="C369" s="93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93"/>
      <c r="B370" s="93"/>
      <c r="C370" s="93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93"/>
      <c r="B371" s="93"/>
      <c r="C371" s="93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93"/>
      <c r="B372" s="93"/>
      <c r="C372" s="93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93"/>
      <c r="B373" s="93"/>
      <c r="C373" s="93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93"/>
      <c r="B374" s="93"/>
      <c r="C374" s="93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93"/>
      <c r="B375" s="93"/>
      <c r="C375" s="93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93"/>
      <c r="B376" s="93"/>
      <c r="C376" s="93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93"/>
      <c r="B377" s="93"/>
      <c r="C377" s="93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93"/>
      <c r="B378" s="93"/>
      <c r="C378" s="93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93"/>
      <c r="B379" s="93"/>
      <c r="C379" s="93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93"/>
      <c r="B380" s="93"/>
      <c r="C380" s="93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93"/>
      <c r="B381" s="93"/>
      <c r="C381" s="93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93"/>
      <c r="B382" s="93"/>
      <c r="C382" s="93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93"/>
      <c r="B383" s="93"/>
      <c r="C383" s="93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93"/>
      <c r="B384" s="93"/>
      <c r="C384" s="93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93"/>
      <c r="B385" s="93"/>
      <c r="C385" s="93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81" customWidth="1"/>
    <col min="2" max="2" width="4.5" style="81" customWidth="1"/>
    <col min="3" max="3" width="4.625" style="81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80"/>
      <c r="U1" s="141" t="s">
        <v>218</v>
      </c>
      <c r="V1" s="141"/>
    </row>
    <row r="2" spans="1:22" ht="50.1" customHeight="1">
      <c r="A2" s="149" t="s">
        <v>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22" ht="24.2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 t="s">
        <v>29</v>
      </c>
      <c r="V3" s="143"/>
    </row>
    <row r="4" spans="1:22" ht="26.65" customHeight="1">
      <c r="A4" s="139" t="s">
        <v>152</v>
      </c>
      <c r="B4" s="139"/>
      <c r="C4" s="139"/>
      <c r="D4" s="140" t="s">
        <v>164</v>
      </c>
      <c r="E4" s="140" t="s">
        <v>165</v>
      </c>
      <c r="F4" s="140" t="s">
        <v>182</v>
      </c>
      <c r="G4" s="140" t="s">
        <v>219</v>
      </c>
      <c r="H4" s="140"/>
      <c r="I4" s="140"/>
      <c r="J4" s="140"/>
      <c r="K4" s="140"/>
      <c r="L4" s="140" t="s">
        <v>220</v>
      </c>
      <c r="M4" s="140"/>
      <c r="N4" s="140"/>
      <c r="O4" s="140"/>
      <c r="P4" s="140"/>
      <c r="Q4" s="140"/>
      <c r="R4" s="140" t="s">
        <v>215</v>
      </c>
      <c r="S4" s="140" t="s">
        <v>221</v>
      </c>
      <c r="T4" s="140"/>
      <c r="U4" s="140"/>
      <c r="V4" s="140"/>
    </row>
    <row r="5" spans="1:22" ht="41.45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22" t="s">
        <v>133</v>
      </c>
      <c r="H5" s="122" t="s">
        <v>222</v>
      </c>
      <c r="I5" s="122" t="s">
        <v>223</v>
      </c>
      <c r="J5" s="122" t="s">
        <v>224</v>
      </c>
      <c r="K5" s="122" t="s">
        <v>225</v>
      </c>
      <c r="L5" s="122" t="s">
        <v>133</v>
      </c>
      <c r="M5" s="122" t="s">
        <v>226</v>
      </c>
      <c r="N5" s="122" t="s">
        <v>227</v>
      </c>
      <c r="O5" s="122" t="s">
        <v>228</v>
      </c>
      <c r="P5" s="122" t="s">
        <v>229</v>
      </c>
      <c r="Q5" s="122" t="s">
        <v>230</v>
      </c>
      <c r="R5" s="140"/>
      <c r="S5" s="122" t="s">
        <v>133</v>
      </c>
      <c r="T5" s="122" t="s">
        <v>231</v>
      </c>
      <c r="U5" s="122" t="s">
        <v>232</v>
      </c>
      <c r="V5" s="122" t="s">
        <v>216</v>
      </c>
    </row>
    <row r="6" spans="1:22" ht="22.9" customHeight="1">
      <c r="A6" s="95"/>
      <c r="B6" s="95"/>
      <c r="C6" s="95"/>
      <c r="D6" s="96"/>
      <c r="E6" s="96" t="s">
        <v>133</v>
      </c>
      <c r="F6" s="97">
        <f t="shared" ref="F6:V6" si="0">SUM(F9:F12)</f>
        <v>40.819999999999993</v>
      </c>
      <c r="G6" s="97">
        <f t="shared" si="0"/>
        <v>33.11</v>
      </c>
      <c r="H6" s="97">
        <f t="shared" si="0"/>
        <v>18.809999999999999</v>
      </c>
      <c r="I6" s="97">
        <f t="shared" si="0"/>
        <v>9.18</v>
      </c>
      <c r="J6" s="97">
        <f t="shared" si="0"/>
        <v>1.57</v>
      </c>
      <c r="K6" s="97">
        <f t="shared" si="0"/>
        <v>0</v>
      </c>
      <c r="L6" s="97">
        <f t="shared" si="0"/>
        <v>7.0100000000000007</v>
      </c>
      <c r="M6" s="97">
        <f t="shared" si="0"/>
        <v>4.7300000000000004</v>
      </c>
      <c r="N6" s="97">
        <f t="shared" si="0"/>
        <v>0</v>
      </c>
      <c r="O6" s="97">
        <f t="shared" si="0"/>
        <v>2.09</v>
      </c>
      <c r="P6" s="97">
        <f t="shared" si="0"/>
        <v>0</v>
      </c>
      <c r="Q6" s="97">
        <f t="shared" si="0"/>
        <v>0.19</v>
      </c>
      <c r="R6" s="97">
        <f t="shared" si="0"/>
        <v>3.55</v>
      </c>
      <c r="S6" s="97">
        <f t="shared" si="0"/>
        <v>0.7</v>
      </c>
      <c r="T6" s="97">
        <f t="shared" si="0"/>
        <v>0</v>
      </c>
      <c r="U6" s="97">
        <f t="shared" si="0"/>
        <v>0</v>
      </c>
      <c r="V6" s="97">
        <f t="shared" si="0"/>
        <v>0.7</v>
      </c>
    </row>
    <row r="7" spans="1:22" ht="22.9" customHeight="1">
      <c r="A7" s="95"/>
      <c r="B7" s="95"/>
      <c r="C7" s="95"/>
      <c r="D7" s="98">
        <v>201</v>
      </c>
      <c r="E7" s="98" t="s">
        <v>397</v>
      </c>
      <c r="F7" s="97">
        <f t="shared" ref="F7:V7" si="1">SUM(F9:F12)</f>
        <v>40.819999999999993</v>
      </c>
      <c r="G7" s="97">
        <f t="shared" si="1"/>
        <v>33.11</v>
      </c>
      <c r="H7" s="97">
        <f t="shared" si="1"/>
        <v>18.809999999999999</v>
      </c>
      <c r="I7" s="97">
        <f t="shared" si="1"/>
        <v>9.18</v>
      </c>
      <c r="J7" s="97">
        <f t="shared" si="1"/>
        <v>1.57</v>
      </c>
      <c r="K7" s="97">
        <f t="shared" si="1"/>
        <v>0</v>
      </c>
      <c r="L7" s="97">
        <f t="shared" si="1"/>
        <v>7.0100000000000007</v>
      </c>
      <c r="M7" s="97">
        <f t="shared" si="1"/>
        <v>4.7300000000000004</v>
      </c>
      <c r="N7" s="97">
        <f t="shared" si="1"/>
        <v>0</v>
      </c>
      <c r="O7" s="97">
        <f t="shared" si="1"/>
        <v>2.09</v>
      </c>
      <c r="P7" s="97">
        <f t="shared" si="1"/>
        <v>0</v>
      </c>
      <c r="Q7" s="97">
        <f t="shared" si="1"/>
        <v>0.19</v>
      </c>
      <c r="R7" s="97">
        <f t="shared" si="1"/>
        <v>3.55</v>
      </c>
      <c r="S7" s="97">
        <f t="shared" si="1"/>
        <v>0.7</v>
      </c>
      <c r="T7" s="97">
        <f t="shared" si="1"/>
        <v>0</v>
      </c>
      <c r="U7" s="97">
        <f t="shared" si="1"/>
        <v>0</v>
      </c>
      <c r="V7" s="97">
        <f t="shared" si="1"/>
        <v>0.7</v>
      </c>
    </row>
    <row r="8" spans="1:22" ht="22.9" customHeight="1">
      <c r="A8" s="95"/>
      <c r="B8" s="95"/>
      <c r="C8" s="95"/>
      <c r="D8" s="98">
        <v>201001</v>
      </c>
      <c r="E8" s="98" t="s">
        <v>397</v>
      </c>
      <c r="F8" s="97">
        <f t="shared" ref="F8:V8" si="2">SUM(F9:F12)</f>
        <v>40.819999999999993</v>
      </c>
      <c r="G8" s="97">
        <f t="shared" si="2"/>
        <v>33.11</v>
      </c>
      <c r="H8" s="97">
        <f t="shared" si="2"/>
        <v>18.809999999999999</v>
      </c>
      <c r="I8" s="97">
        <f t="shared" si="2"/>
        <v>9.18</v>
      </c>
      <c r="J8" s="97">
        <f t="shared" si="2"/>
        <v>1.57</v>
      </c>
      <c r="K8" s="97">
        <f t="shared" si="2"/>
        <v>0</v>
      </c>
      <c r="L8" s="97">
        <f t="shared" si="2"/>
        <v>7.0100000000000007</v>
      </c>
      <c r="M8" s="97">
        <f t="shared" si="2"/>
        <v>4.7300000000000004</v>
      </c>
      <c r="N8" s="97">
        <f t="shared" si="2"/>
        <v>0</v>
      </c>
      <c r="O8" s="97">
        <f t="shared" si="2"/>
        <v>2.09</v>
      </c>
      <c r="P8" s="97">
        <f t="shared" si="2"/>
        <v>0</v>
      </c>
      <c r="Q8" s="97">
        <f t="shared" si="2"/>
        <v>0.19</v>
      </c>
      <c r="R8" s="97">
        <f t="shared" si="2"/>
        <v>3.55</v>
      </c>
      <c r="S8" s="97">
        <f t="shared" si="2"/>
        <v>0.7</v>
      </c>
      <c r="T8" s="97">
        <f t="shared" si="2"/>
        <v>0</v>
      </c>
      <c r="U8" s="97">
        <f t="shared" si="2"/>
        <v>0</v>
      </c>
      <c r="V8" s="97">
        <f t="shared" si="2"/>
        <v>0.7</v>
      </c>
    </row>
    <row r="9" spans="1:22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2">
        <v>30.45</v>
      </c>
      <c r="G9" s="105">
        <v>29.56</v>
      </c>
      <c r="H9" s="105">
        <v>18.809999999999999</v>
      </c>
      <c r="I9" s="105">
        <v>9.18</v>
      </c>
      <c r="J9" s="105">
        <v>1.57</v>
      </c>
      <c r="K9" s="105"/>
      <c r="L9" s="102">
        <v>0.19</v>
      </c>
      <c r="M9" s="105"/>
      <c r="N9" s="105"/>
      <c r="O9" s="105"/>
      <c r="P9" s="105"/>
      <c r="Q9" s="105">
        <v>0.19</v>
      </c>
      <c r="R9" s="105"/>
      <c r="S9" s="102">
        <v>0.7</v>
      </c>
      <c r="T9" s="105"/>
      <c r="U9" s="105"/>
      <c r="V9" s="105">
        <v>0.7</v>
      </c>
    </row>
    <row r="10" spans="1:22" s="32" customFormat="1" ht="22.9" customHeight="1">
      <c r="A10" s="99" t="s">
        <v>406</v>
      </c>
      <c r="B10" s="99" t="s">
        <v>408</v>
      </c>
      <c r="C10" s="99" t="s">
        <v>408</v>
      </c>
      <c r="D10" s="100">
        <v>201001</v>
      </c>
      <c r="E10" s="101" t="s">
        <v>410</v>
      </c>
      <c r="F10" s="102">
        <v>4.7300000000000004</v>
      </c>
      <c r="G10" s="105"/>
      <c r="H10" s="105"/>
      <c r="I10" s="105"/>
      <c r="J10" s="105"/>
      <c r="K10" s="105"/>
      <c r="L10" s="102">
        <v>4.7300000000000004</v>
      </c>
      <c r="M10" s="105">
        <v>4.7300000000000004</v>
      </c>
      <c r="N10" s="105"/>
      <c r="O10" s="105"/>
      <c r="P10" s="105"/>
      <c r="Q10" s="105"/>
      <c r="R10" s="105"/>
      <c r="S10" s="102"/>
      <c r="T10" s="105"/>
      <c r="U10" s="105"/>
      <c r="V10" s="105"/>
    </row>
    <row r="11" spans="1:22" s="32" customFormat="1" ht="22.9" customHeight="1">
      <c r="A11" s="99" t="s">
        <v>411</v>
      </c>
      <c r="B11" s="99" t="s">
        <v>413</v>
      </c>
      <c r="C11" s="99" t="s">
        <v>415</v>
      </c>
      <c r="D11" s="100">
        <v>201001</v>
      </c>
      <c r="E11" s="101" t="s">
        <v>416</v>
      </c>
      <c r="F11" s="102">
        <v>2.09</v>
      </c>
      <c r="G11" s="105"/>
      <c r="H11" s="105"/>
      <c r="I11" s="105"/>
      <c r="J11" s="105"/>
      <c r="K11" s="105"/>
      <c r="L11" s="102">
        <v>2.09</v>
      </c>
      <c r="M11" s="105"/>
      <c r="N11" s="105"/>
      <c r="O11" s="105">
        <v>2.09</v>
      </c>
      <c r="P11" s="105"/>
      <c r="Q11" s="105"/>
      <c r="R11" s="105"/>
      <c r="S11" s="102"/>
      <c r="T11" s="105"/>
      <c r="U11" s="105"/>
      <c r="V11" s="105"/>
    </row>
    <row r="12" spans="1:22" s="32" customFormat="1" ht="22.9" customHeight="1">
      <c r="A12" s="99" t="s">
        <v>417</v>
      </c>
      <c r="B12" s="99" t="s">
        <v>415</v>
      </c>
      <c r="C12" s="99" t="s">
        <v>404</v>
      </c>
      <c r="D12" s="100">
        <v>201001</v>
      </c>
      <c r="E12" s="101" t="s">
        <v>215</v>
      </c>
      <c r="F12" s="102">
        <v>3.55</v>
      </c>
      <c r="G12" s="105">
        <v>3.55</v>
      </c>
      <c r="H12" s="105"/>
      <c r="I12" s="105"/>
      <c r="J12" s="105"/>
      <c r="K12" s="105"/>
      <c r="L12" s="102"/>
      <c r="M12" s="105"/>
      <c r="N12" s="105"/>
      <c r="O12" s="105"/>
      <c r="P12" s="105"/>
      <c r="Q12" s="105"/>
      <c r="R12" s="105">
        <v>3.55</v>
      </c>
      <c r="S12" s="102"/>
      <c r="T12" s="105"/>
      <c r="U12" s="105"/>
      <c r="V12" s="105"/>
    </row>
    <row r="13" spans="1:22" s="32" customFormat="1" ht="22.9" customHeight="1">
      <c r="A13" s="93"/>
      <c r="B13" s="93"/>
      <c r="C13" s="93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93"/>
      <c r="B14" s="93"/>
      <c r="C14" s="93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93"/>
      <c r="B15" s="93"/>
      <c r="C15" s="93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93"/>
      <c r="B16" s="93"/>
      <c r="C16" s="93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93"/>
      <c r="B17" s="93"/>
      <c r="C17" s="93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93"/>
      <c r="B18" s="93"/>
      <c r="C18" s="93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93"/>
      <c r="B19" s="93"/>
      <c r="C19" s="93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93"/>
      <c r="B20" s="93"/>
      <c r="C20" s="93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93"/>
      <c r="B21" s="93"/>
      <c r="C21" s="93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93"/>
      <c r="B22" s="93"/>
      <c r="C22" s="93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93"/>
      <c r="B23" s="93"/>
      <c r="C23" s="93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93"/>
      <c r="B24" s="93"/>
      <c r="C24" s="93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93"/>
      <c r="B25" s="93"/>
      <c r="C25" s="93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93"/>
      <c r="B26" s="93"/>
      <c r="C26" s="93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93"/>
      <c r="B27" s="93"/>
      <c r="C27" s="93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93"/>
      <c r="B28" s="93"/>
      <c r="C28" s="93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93"/>
      <c r="B29" s="93"/>
      <c r="C29" s="93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93"/>
      <c r="B30" s="93"/>
      <c r="C30" s="93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93"/>
      <c r="B31" s="93"/>
      <c r="C31" s="93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93"/>
      <c r="B32" s="93"/>
      <c r="C32" s="93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93"/>
      <c r="B33" s="93"/>
      <c r="C33" s="93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93"/>
      <c r="B34" s="93"/>
      <c r="C34" s="93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93"/>
      <c r="B35" s="93"/>
      <c r="C35" s="93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93"/>
      <c r="B36" s="93"/>
      <c r="C36" s="93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93"/>
      <c r="B37" s="93"/>
      <c r="C37" s="93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93"/>
      <c r="B38" s="93"/>
      <c r="C38" s="93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93"/>
      <c r="B39" s="93"/>
      <c r="C39" s="93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93"/>
      <c r="B40" s="93"/>
      <c r="C40" s="93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93"/>
      <c r="B41" s="93"/>
      <c r="C41" s="93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93"/>
      <c r="B42" s="93"/>
      <c r="C42" s="93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93"/>
      <c r="B43" s="93"/>
      <c r="C43" s="93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93"/>
      <c r="B44" s="93"/>
      <c r="C44" s="93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93"/>
      <c r="B45" s="93"/>
      <c r="C45" s="93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93"/>
      <c r="B46" s="93"/>
      <c r="C46" s="93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93"/>
      <c r="B47" s="93"/>
      <c r="C47" s="93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93"/>
      <c r="B48" s="93"/>
      <c r="C48" s="93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93"/>
      <c r="B49" s="93"/>
      <c r="C49" s="93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93"/>
      <c r="B50" s="93"/>
      <c r="C50" s="93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93"/>
      <c r="B51" s="93"/>
      <c r="C51" s="93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93"/>
      <c r="B52" s="93"/>
      <c r="C52" s="93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93"/>
      <c r="B53" s="93"/>
      <c r="C53" s="93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93"/>
      <c r="B54" s="93"/>
      <c r="C54" s="93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93"/>
      <c r="B55" s="93"/>
      <c r="C55" s="93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93"/>
      <c r="B56" s="93"/>
      <c r="C56" s="93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93"/>
      <c r="B57" s="93"/>
      <c r="C57" s="93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93"/>
      <c r="B58" s="93"/>
      <c r="C58" s="93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93"/>
      <c r="B59" s="93"/>
      <c r="C59" s="93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93"/>
      <c r="B60" s="93"/>
      <c r="C60" s="93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93"/>
      <c r="B61" s="93"/>
      <c r="C61" s="93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93"/>
      <c r="B62" s="93"/>
      <c r="C62" s="93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93"/>
      <c r="B63" s="93"/>
      <c r="C63" s="93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93"/>
      <c r="B64" s="93"/>
      <c r="C64" s="93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93"/>
      <c r="B65" s="93"/>
      <c r="C65" s="93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93"/>
      <c r="B66" s="93"/>
      <c r="C66" s="93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93"/>
      <c r="B67" s="93"/>
      <c r="C67" s="93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93"/>
      <c r="B68" s="93"/>
      <c r="C68" s="93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93"/>
      <c r="B69" s="93"/>
      <c r="C69" s="93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93"/>
      <c r="B70" s="93"/>
      <c r="C70" s="93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93"/>
      <c r="B71" s="93"/>
      <c r="C71" s="93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93"/>
      <c r="B72" s="93"/>
      <c r="C72" s="93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93"/>
      <c r="B73" s="93"/>
      <c r="C73" s="93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93"/>
      <c r="B74" s="93"/>
      <c r="C74" s="93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93"/>
      <c r="B75" s="93"/>
      <c r="C75" s="93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93"/>
      <c r="B76" s="93"/>
      <c r="C76" s="93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93"/>
      <c r="B77" s="93"/>
      <c r="C77" s="93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93"/>
      <c r="B78" s="93"/>
      <c r="C78" s="93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93"/>
      <c r="B79" s="93"/>
      <c r="C79" s="93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93"/>
      <c r="B80" s="93"/>
      <c r="C80" s="93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93"/>
      <c r="B81" s="93"/>
      <c r="C81" s="93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93"/>
      <c r="B82" s="93"/>
      <c r="C82" s="93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93"/>
      <c r="B83" s="93"/>
      <c r="C83" s="93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93"/>
      <c r="B84" s="93"/>
      <c r="C84" s="93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93"/>
      <c r="B85" s="93"/>
      <c r="C85" s="93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93"/>
      <c r="B86" s="93"/>
      <c r="C86" s="93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93"/>
      <c r="B87" s="93"/>
      <c r="C87" s="93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93"/>
      <c r="B88" s="93"/>
      <c r="C88" s="93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93"/>
      <c r="B89" s="93"/>
      <c r="C89" s="93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93"/>
      <c r="B90" s="93"/>
      <c r="C90" s="93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93"/>
      <c r="B91" s="93"/>
      <c r="C91" s="93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93"/>
      <c r="B92" s="93"/>
      <c r="C92" s="93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93"/>
      <c r="B93" s="93"/>
      <c r="C93" s="93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93"/>
      <c r="B94" s="93"/>
      <c r="C94" s="93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93"/>
      <c r="B95" s="93"/>
      <c r="C95" s="93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93"/>
      <c r="B96" s="93"/>
      <c r="C96" s="93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93"/>
      <c r="B97" s="93"/>
      <c r="C97" s="93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93"/>
      <c r="B98" s="93"/>
      <c r="C98" s="93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93"/>
      <c r="B99" s="93"/>
      <c r="C99" s="93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93"/>
      <c r="B100" s="93"/>
      <c r="C100" s="93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93"/>
      <c r="B101" s="93"/>
      <c r="C101" s="93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93"/>
      <c r="B102" s="93"/>
      <c r="C102" s="93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93"/>
      <c r="B103" s="93"/>
      <c r="C103" s="93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93"/>
      <c r="B104" s="93"/>
      <c r="C104" s="93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93"/>
      <c r="B105" s="93"/>
      <c r="C105" s="93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93"/>
      <c r="B106" s="93"/>
      <c r="C106" s="93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93"/>
      <c r="B107" s="93"/>
      <c r="C107" s="93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93"/>
      <c r="B108" s="93"/>
      <c r="C108" s="93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93"/>
      <c r="B109" s="93"/>
      <c r="C109" s="93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93"/>
      <c r="B110" s="93"/>
      <c r="C110" s="93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93"/>
      <c r="B111" s="93"/>
      <c r="C111" s="93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93"/>
      <c r="B112" s="93"/>
      <c r="C112" s="93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93"/>
      <c r="B113" s="93"/>
      <c r="C113" s="93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93"/>
      <c r="B114" s="93"/>
      <c r="C114" s="93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93"/>
      <c r="B115" s="93"/>
      <c r="C115" s="93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93"/>
      <c r="B116" s="93"/>
      <c r="C116" s="93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93"/>
      <c r="B117" s="93"/>
      <c r="C117" s="93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93"/>
      <c r="B118" s="93"/>
      <c r="C118" s="93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93"/>
      <c r="B119" s="93"/>
      <c r="C119" s="93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93"/>
      <c r="B120" s="93"/>
      <c r="C120" s="93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93"/>
      <c r="B121" s="93"/>
      <c r="C121" s="93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93"/>
      <c r="B122" s="93"/>
      <c r="C122" s="93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93"/>
      <c r="B123" s="93"/>
      <c r="C123" s="93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93"/>
      <c r="B124" s="93"/>
      <c r="C124" s="93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93"/>
      <c r="B125" s="93"/>
      <c r="C125" s="93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93"/>
      <c r="B126" s="93"/>
      <c r="C126" s="93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93"/>
      <c r="B127" s="93"/>
      <c r="C127" s="93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93"/>
      <c r="B128" s="93"/>
      <c r="C128" s="93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93"/>
      <c r="B129" s="93"/>
      <c r="C129" s="93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93"/>
      <c r="B130" s="93"/>
      <c r="C130" s="93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93"/>
      <c r="B131" s="93"/>
      <c r="C131" s="93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93"/>
      <c r="B132" s="93"/>
      <c r="C132" s="93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93"/>
      <c r="B133" s="93"/>
      <c r="C133" s="93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93"/>
      <c r="B134" s="93"/>
      <c r="C134" s="93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93"/>
      <c r="B135" s="93"/>
      <c r="C135" s="93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93"/>
      <c r="B136" s="93"/>
      <c r="C136" s="93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93"/>
      <c r="B137" s="93"/>
      <c r="C137" s="93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93"/>
      <c r="B138" s="93"/>
      <c r="C138" s="93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93"/>
      <c r="B139" s="93"/>
      <c r="C139" s="93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93"/>
      <c r="B140" s="93"/>
      <c r="C140" s="93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93"/>
      <c r="B141" s="93"/>
      <c r="C141" s="93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93"/>
      <c r="B142" s="93"/>
      <c r="C142" s="93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93"/>
      <c r="B143" s="93"/>
      <c r="C143" s="93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93"/>
      <c r="B144" s="93"/>
      <c r="C144" s="93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93"/>
      <c r="B145" s="93"/>
      <c r="C145" s="93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93"/>
      <c r="B146" s="93"/>
      <c r="C146" s="93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93"/>
      <c r="B147" s="93"/>
      <c r="C147" s="93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93"/>
      <c r="B148" s="93"/>
      <c r="C148" s="93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93"/>
      <c r="B149" s="93"/>
      <c r="C149" s="93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93"/>
      <c r="B150" s="93"/>
      <c r="C150" s="93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93"/>
      <c r="B151" s="93"/>
      <c r="C151" s="93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93"/>
      <c r="B152" s="93"/>
      <c r="C152" s="93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93"/>
      <c r="B153" s="93"/>
      <c r="C153" s="93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93"/>
      <c r="B154" s="93"/>
      <c r="C154" s="93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93"/>
      <c r="B155" s="93"/>
      <c r="C155" s="93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93"/>
      <c r="B156" s="93"/>
      <c r="C156" s="93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93"/>
      <c r="B157" s="93"/>
      <c r="C157" s="93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93"/>
      <c r="B158" s="93"/>
      <c r="C158" s="93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93"/>
      <c r="B159" s="93"/>
      <c r="C159" s="93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93"/>
      <c r="B160" s="93"/>
      <c r="C160" s="93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93"/>
      <c r="B161" s="93"/>
      <c r="C161" s="93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93"/>
      <c r="B162" s="93"/>
      <c r="C162" s="93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93"/>
      <c r="B163" s="93"/>
      <c r="C163" s="93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93"/>
      <c r="B164" s="93"/>
      <c r="C164" s="93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93"/>
      <c r="B165" s="93"/>
      <c r="C165" s="93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93"/>
      <c r="B166" s="93"/>
      <c r="C166" s="93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93"/>
      <c r="B167" s="93"/>
      <c r="C167" s="93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93"/>
      <c r="B168" s="93"/>
      <c r="C168" s="93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93"/>
      <c r="B169" s="93"/>
      <c r="C169" s="93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93"/>
      <c r="B170" s="93"/>
      <c r="C170" s="93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93"/>
      <c r="B171" s="93"/>
      <c r="C171" s="93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93"/>
      <c r="B172" s="93"/>
      <c r="C172" s="93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93"/>
      <c r="B173" s="93"/>
      <c r="C173" s="93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93"/>
      <c r="B174" s="93"/>
      <c r="C174" s="93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93"/>
      <c r="B175" s="93"/>
      <c r="C175" s="93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93"/>
      <c r="B176" s="93"/>
      <c r="C176" s="93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93"/>
      <c r="B177" s="93"/>
      <c r="C177" s="93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93"/>
      <c r="B178" s="93"/>
      <c r="C178" s="93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93"/>
      <c r="B179" s="93"/>
      <c r="C179" s="93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93"/>
      <c r="B180" s="93"/>
      <c r="C180" s="93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93"/>
      <c r="B181" s="93"/>
      <c r="C181" s="93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93"/>
      <c r="B182" s="93"/>
      <c r="C182" s="93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93"/>
      <c r="B183" s="93"/>
      <c r="C183" s="93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93"/>
      <c r="B184" s="93"/>
      <c r="C184" s="93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93"/>
      <c r="B185" s="93"/>
      <c r="C185" s="93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93"/>
      <c r="B186" s="93"/>
      <c r="C186" s="93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93"/>
      <c r="B187" s="93"/>
      <c r="C187" s="93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93"/>
      <c r="B188" s="93"/>
      <c r="C188" s="93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93"/>
      <c r="B189" s="93"/>
      <c r="C189" s="93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93"/>
      <c r="B190" s="93"/>
      <c r="C190" s="93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93"/>
      <c r="B191" s="93"/>
      <c r="C191" s="93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93"/>
      <c r="B192" s="93"/>
      <c r="C192" s="93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93"/>
      <c r="B193" s="93"/>
      <c r="C193" s="93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93"/>
      <c r="B194" s="93"/>
      <c r="C194" s="93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93"/>
      <c r="B195" s="93"/>
      <c r="C195" s="93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93"/>
      <c r="B196" s="93"/>
      <c r="C196" s="93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93"/>
      <c r="B197" s="93"/>
      <c r="C197" s="93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93"/>
      <c r="B198" s="93"/>
      <c r="C198" s="93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93"/>
      <c r="B199" s="93"/>
      <c r="C199" s="93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93"/>
      <c r="B200" s="93"/>
      <c r="C200" s="93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93"/>
      <c r="B201" s="93"/>
      <c r="C201" s="93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93"/>
      <c r="B202" s="93"/>
      <c r="C202" s="93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93"/>
      <c r="B203" s="93"/>
      <c r="C203" s="93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93"/>
      <c r="B204" s="93"/>
      <c r="C204" s="93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93"/>
      <c r="B205" s="93"/>
      <c r="C205" s="93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93"/>
      <c r="B206" s="93"/>
      <c r="C206" s="93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93"/>
      <c r="B207" s="93"/>
      <c r="C207" s="93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93"/>
      <c r="B208" s="93"/>
      <c r="C208" s="93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93"/>
      <c r="B209" s="93"/>
      <c r="C209" s="93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93"/>
      <c r="B210" s="93"/>
      <c r="C210" s="93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93"/>
      <c r="B211" s="93"/>
      <c r="C211" s="93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93"/>
      <c r="B212" s="93"/>
      <c r="C212" s="93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93"/>
      <c r="B213" s="93"/>
      <c r="C213" s="93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93"/>
      <c r="B214" s="93"/>
      <c r="C214" s="93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93"/>
      <c r="B215" s="93"/>
      <c r="C215" s="93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93"/>
      <c r="B216" s="93"/>
      <c r="C216" s="93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93"/>
      <c r="B217" s="93"/>
      <c r="C217" s="93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93"/>
      <c r="B218" s="93"/>
      <c r="C218" s="93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93"/>
      <c r="B219" s="93"/>
      <c r="C219" s="93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93"/>
      <c r="B220" s="93"/>
      <c r="C220" s="93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93"/>
      <c r="B221" s="93"/>
      <c r="C221" s="93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93"/>
      <c r="B222" s="93"/>
      <c r="C222" s="93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93"/>
      <c r="B223" s="93"/>
      <c r="C223" s="93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93"/>
      <c r="B224" s="93"/>
      <c r="C224" s="93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93"/>
      <c r="B225" s="93"/>
      <c r="C225" s="93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93"/>
      <c r="B226" s="93"/>
      <c r="C226" s="93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93"/>
      <c r="B227" s="93"/>
      <c r="C227" s="93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93"/>
      <c r="B228" s="93"/>
      <c r="C228" s="93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93"/>
      <c r="B229" s="93"/>
      <c r="C229" s="93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93"/>
      <c r="B230" s="93"/>
      <c r="C230" s="93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93"/>
      <c r="B231" s="93"/>
      <c r="C231" s="93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93"/>
      <c r="B232" s="93"/>
      <c r="C232" s="93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93"/>
      <c r="B233" s="93"/>
      <c r="C233" s="93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93"/>
      <c r="B234" s="93"/>
      <c r="C234" s="93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93"/>
      <c r="B235" s="93"/>
      <c r="C235" s="93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93"/>
      <c r="B236" s="93"/>
      <c r="C236" s="93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93"/>
      <c r="B237" s="93"/>
      <c r="C237" s="93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93"/>
      <c r="B238" s="93"/>
      <c r="C238" s="93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93"/>
      <c r="B239" s="93"/>
      <c r="C239" s="93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93"/>
      <c r="B240" s="93"/>
      <c r="C240" s="93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93"/>
      <c r="B241" s="93"/>
      <c r="C241" s="93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93"/>
      <c r="B242" s="93"/>
      <c r="C242" s="93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93"/>
      <c r="B243" s="93"/>
      <c r="C243" s="93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93"/>
      <c r="B244" s="93"/>
      <c r="C244" s="93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93"/>
      <c r="B245" s="93"/>
      <c r="C245" s="93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93"/>
      <c r="B246" s="93"/>
      <c r="C246" s="93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93"/>
      <c r="B247" s="93"/>
      <c r="C247" s="93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93"/>
      <c r="B248" s="93"/>
      <c r="C248" s="93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93"/>
      <c r="B249" s="93"/>
      <c r="C249" s="93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93"/>
      <c r="B250" s="93"/>
      <c r="C250" s="93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93"/>
      <c r="B251" s="93"/>
      <c r="C251" s="93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93"/>
      <c r="B252" s="93"/>
      <c r="C252" s="93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93"/>
      <c r="B253" s="93"/>
      <c r="C253" s="93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93"/>
      <c r="B254" s="93"/>
      <c r="C254" s="93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93"/>
      <c r="B255" s="93"/>
      <c r="C255" s="93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93"/>
      <c r="B256" s="93"/>
      <c r="C256" s="93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93"/>
      <c r="B257" s="93"/>
      <c r="C257" s="93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93"/>
      <c r="B258" s="93"/>
      <c r="C258" s="93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93"/>
      <c r="B259" s="93"/>
      <c r="C259" s="93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93"/>
      <c r="B260" s="93"/>
      <c r="C260" s="93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93"/>
      <c r="B261" s="93"/>
      <c r="C261" s="93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93"/>
      <c r="B262" s="93"/>
      <c r="C262" s="93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93"/>
      <c r="B263" s="93"/>
      <c r="C263" s="93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93"/>
      <c r="B264" s="93"/>
      <c r="C264" s="93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93"/>
      <c r="B265" s="93"/>
      <c r="C265" s="93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93"/>
      <c r="B266" s="93"/>
      <c r="C266" s="93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93"/>
      <c r="B267" s="93"/>
      <c r="C267" s="93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93"/>
      <c r="B268" s="93"/>
      <c r="C268" s="93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93"/>
      <c r="B269" s="93"/>
      <c r="C269" s="93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93"/>
      <c r="B270" s="93"/>
      <c r="C270" s="93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93"/>
      <c r="B271" s="93"/>
      <c r="C271" s="93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93"/>
      <c r="B272" s="93"/>
      <c r="C272" s="93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93"/>
      <c r="B273" s="93"/>
      <c r="C273" s="93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93"/>
      <c r="B274" s="93"/>
      <c r="C274" s="93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93"/>
      <c r="B275" s="93"/>
      <c r="C275" s="93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93"/>
      <c r="B276" s="93"/>
      <c r="C276" s="93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93"/>
      <c r="B277" s="93"/>
      <c r="C277" s="93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93"/>
      <c r="B278" s="93"/>
      <c r="C278" s="93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93"/>
      <c r="B279" s="93"/>
      <c r="C279" s="93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93"/>
      <c r="B280" s="93"/>
      <c r="C280" s="93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93"/>
      <c r="B281" s="93"/>
      <c r="C281" s="93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93"/>
      <c r="B282" s="93"/>
      <c r="C282" s="93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93"/>
      <c r="B283" s="93"/>
      <c r="C283" s="93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93"/>
      <c r="B284" s="93"/>
      <c r="C284" s="93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93"/>
      <c r="B285" s="93"/>
      <c r="C285" s="93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93"/>
      <c r="B286" s="93"/>
      <c r="C286" s="93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93"/>
      <c r="B287" s="93"/>
      <c r="C287" s="93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93"/>
      <c r="B288" s="93"/>
      <c r="C288" s="93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93"/>
      <c r="B289" s="93"/>
      <c r="C289" s="93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93"/>
      <c r="B290" s="93"/>
      <c r="C290" s="93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93"/>
      <c r="B291" s="93"/>
      <c r="C291" s="93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93"/>
      <c r="B292" s="93"/>
      <c r="C292" s="93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93"/>
      <c r="B293" s="93"/>
      <c r="C293" s="93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93"/>
      <c r="B294" s="93"/>
      <c r="C294" s="93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93"/>
      <c r="B295" s="93"/>
      <c r="C295" s="93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93"/>
      <c r="B296" s="93"/>
      <c r="C296" s="93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93"/>
      <c r="B297" s="93"/>
      <c r="C297" s="93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93"/>
      <c r="B298" s="93"/>
      <c r="C298" s="93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93"/>
      <c r="B299" s="93"/>
      <c r="C299" s="93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93"/>
      <c r="B300" s="93"/>
      <c r="C300" s="93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93"/>
      <c r="B301" s="93"/>
      <c r="C301" s="93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93"/>
      <c r="B302" s="93"/>
      <c r="C302" s="93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93"/>
      <c r="B303" s="93"/>
      <c r="C303" s="93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93"/>
      <c r="B304" s="93"/>
      <c r="C304" s="93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93"/>
      <c r="B305" s="93"/>
      <c r="C305" s="93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93"/>
      <c r="B306" s="93"/>
      <c r="C306" s="93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93"/>
      <c r="B307" s="93"/>
      <c r="C307" s="93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93"/>
      <c r="B308" s="93"/>
      <c r="C308" s="93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93"/>
      <c r="B309" s="93"/>
      <c r="C309" s="93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93"/>
      <c r="B310" s="93"/>
      <c r="C310" s="93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93"/>
      <c r="B311" s="93"/>
      <c r="C311" s="93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93"/>
      <c r="B312" s="93"/>
      <c r="C312" s="93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93"/>
      <c r="B313" s="93"/>
      <c r="C313" s="93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93"/>
      <c r="B314" s="93"/>
      <c r="C314" s="93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93"/>
      <c r="B315" s="93"/>
      <c r="C315" s="93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93"/>
      <c r="B316" s="93"/>
      <c r="C316" s="93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93"/>
      <c r="B317" s="93"/>
      <c r="C317" s="93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93"/>
      <c r="B318" s="93"/>
      <c r="C318" s="93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93"/>
      <c r="B319" s="93"/>
      <c r="C319" s="93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93"/>
      <c r="B320" s="93"/>
      <c r="C320" s="93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93"/>
      <c r="B321" s="93"/>
      <c r="C321" s="93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93"/>
      <c r="B322" s="93"/>
      <c r="C322" s="93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93"/>
      <c r="B323" s="93"/>
      <c r="C323" s="93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93"/>
      <c r="B324" s="93"/>
      <c r="C324" s="93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93"/>
      <c r="B325" s="93"/>
      <c r="C325" s="93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93"/>
      <c r="B326" s="93"/>
      <c r="C326" s="93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93"/>
      <c r="B327" s="93"/>
      <c r="C327" s="93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93"/>
      <c r="B328" s="93"/>
      <c r="C328" s="93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93"/>
      <c r="B329" s="93"/>
      <c r="C329" s="93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93"/>
      <c r="B330" s="93"/>
      <c r="C330" s="93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93"/>
      <c r="B331" s="93"/>
      <c r="C331" s="93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93"/>
      <c r="B332" s="93"/>
      <c r="C332" s="93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93"/>
      <c r="B333" s="93"/>
      <c r="C333" s="93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93"/>
      <c r="B334" s="93"/>
      <c r="C334" s="93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93"/>
      <c r="B335" s="93"/>
      <c r="C335" s="93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93"/>
      <c r="B336" s="93"/>
      <c r="C336" s="93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93"/>
      <c r="B337" s="93"/>
      <c r="C337" s="93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93"/>
      <c r="B338" s="93"/>
      <c r="C338" s="93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93"/>
      <c r="B339" s="93"/>
      <c r="C339" s="93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93"/>
      <c r="B340" s="93"/>
      <c r="C340" s="93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93"/>
      <c r="B341" s="93"/>
      <c r="C341" s="93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93"/>
      <c r="B342" s="93"/>
      <c r="C342" s="93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93"/>
      <c r="B343" s="93"/>
      <c r="C343" s="93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93"/>
      <c r="B344" s="93"/>
      <c r="C344" s="93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93"/>
      <c r="B345" s="93"/>
      <c r="C345" s="93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93"/>
      <c r="B346" s="93"/>
      <c r="C346" s="93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93"/>
      <c r="B347" s="93"/>
      <c r="C347" s="93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93"/>
      <c r="B348" s="93"/>
      <c r="C348" s="93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93"/>
      <c r="B349" s="93"/>
      <c r="C349" s="93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93"/>
      <c r="B350" s="93"/>
      <c r="C350" s="93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93"/>
      <c r="B351" s="93"/>
      <c r="C351" s="93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93"/>
      <c r="B352" s="93"/>
      <c r="C352" s="93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93"/>
      <c r="B353" s="93"/>
      <c r="C353" s="93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93"/>
      <c r="B354" s="93"/>
      <c r="C354" s="93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93"/>
      <c r="B355" s="93"/>
      <c r="C355" s="93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93"/>
      <c r="B356" s="93"/>
      <c r="C356" s="93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93"/>
      <c r="B357" s="93"/>
      <c r="C357" s="93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93"/>
      <c r="B358" s="93"/>
      <c r="C358" s="93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93"/>
      <c r="B359" s="93"/>
      <c r="C359" s="93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93"/>
      <c r="B360" s="93"/>
      <c r="C360" s="93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93"/>
      <c r="B361" s="93"/>
      <c r="C361" s="93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93"/>
      <c r="B362" s="93"/>
      <c r="C362" s="93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93"/>
      <c r="B363" s="93"/>
      <c r="C363" s="93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93"/>
      <c r="B364" s="93"/>
      <c r="C364" s="93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93"/>
      <c r="B365" s="93"/>
      <c r="C365" s="93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93"/>
      <c r="B366" s="93"/>
      <c r="C366" s="93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93"/>
      <c r="B367" s="93"/>
      <c r="C367" s="93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93"/>
      <c r="B368" s="93"/>
      <c r="C368" s="93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93"/>
      <c r="B369" s="93"/>
      <c r="C369" s="93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93"/>
      <c r="B370" s="93"/>
      <c r="C370" s="93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93"/>
      <c r="B371" s="93"/>
      <c r="C371" s="93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93"/>
      <c r="B372" s="93"/>
      <c r="C372" s="93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93"/>
      <c r="B373" s="93"/>
      <c r="C373" s="93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93"/>
      <c r="B374" s="93"/>
      <c r="C374" s="93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93"/>
      <c r="B375" s="93"/>
      <c r="C375" s="93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93"/>
      <c r="B376" s="93"/>
      <c r="C376" s="93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93"/>
      <c r="B377" s="93"/>
      <c r="C377" s="93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93"/>
      <c r="B378" s="93"/>
      <c r="C378" s="93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93"/>
      <c r="B379" s="93"/>
      <c r="C379" s="93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93"/>
      <c r="B380" s="93"/>
      <c r="C380" s="93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93"/>
      <c r="B381" s="93"/>
      <c r="C381" s="93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93"/>
      <c r="B382" s="93"/>
      <c r="C382" s="93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93"/>
      <c r="B383" s="93"/>
      <c r="C383" s="93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93"/>
      <c r="B384" s="93"/>
      <c r="C384" s="93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93"/>
      <c r="B385" s="93"/>
      <c r="C385" s="93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93"/>
      <c r="B386" s="93"/>
      <c r="C386" s="93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93"/>
      <c r="B387" s="93"/>
      <c r="C387" s="93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93"/>
      <c r="B388" s="93"/>
      <c r="C388" s="93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93"/>
      <c r="B389" s="93"/>
      <c r="C389" s="93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93"/>
      <c r="B390" s="93"/>
      <c r="C390" s="93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93"/>
      <c r="B391" s="93"/>
      <c r="C391" s="93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93"/>
      <c r="B392" s="93"/>
      <c r="C392" s="93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93"/>
      <c r="B393" s="93"/>
      <c r="C393" s="93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93"/>
      <c r="B394" s="93"/>
      <c r="C394" s="93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93"/>
      <c r="B395" s="93"/>
      <c r="C395" s="93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93"/>
      <c r="B396" s="93"/>
      <c r="C396" s="93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93"/>
      <c r="B397" s="93"/>
      <c r="C397" s="93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93"/>
      <c r="B398" s="93"/>
      <c r="C398" s="93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93"/>
      <c r="B399" s="93"/>
      <c r="C399" s="93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93"/>
      <c r="B400" s="93"/>
      <c r="C400" s="93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93"/>
      <c r="B401" s="93"/>
      <c r="C401" s="93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93"/>
      <c r="B402" s="93"/>
      <c r="C402" s="93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93"/>
      <c r="B403" s="93"/>
      <c r="C403" s="93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93"/>
      <c r="B404" s="93"/>
      <c r="C404" s="93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93"/>
      <c r="B405" s="93"/>
      <c r="C405" s="93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93"/>
      <c r="B406" s="93"/>
      <c r="C406" s="93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93"/>
      <c r="B407" s="93"/>
      <c r="C407" s="93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93"/>
      <c r="B408" s="93"/>
      <c r="C408" s="93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93"/>
      <c r="B409" s="93"/>
      <c r="C409" s="93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93"/>
      <c r="B410" s="93"/>
      <c r="C410" s="93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93"/>
      <c r="B411" s="93"/>
      <c r="C411" s="93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93"/>
      <c r="B412" s="93"/>
      <c r="C412" s="93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93"/>
      <c r="B413" s="93"/>
      <c r="C413" s="93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93"/>
      <c r="B414" s="93"/>
      <c r="C414" s="93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93"/>
      <c r="B415" s="93"/>
      <c r="C415" s="93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93"/>
      <c r="B416" s="93"/>
      <c r="C416" s="93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93"/>
      <c r="B417" s="93"/>
      <c r="C417" s="93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93"/>
      <c r="B418" s="93"/>
      <c r="C418" s="93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93"/>
      <c r="B419" s="93"/>
      <c r="C419" s="93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93"/>
      <c r="B420" s="93"/>
      <c r="C420" s="93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93"/>
      <c r="B421" s="93"/>
      <c r="C421" s="93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93"/>
      <c r="B422" s="93"/>
      <c r="C422" s="93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93"/>
      <c r="B423" s="93"/>
      <c r="C423" s="93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93"/>
      <c r="B424" s="93"/>
      <c r="C424" s="93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93"/>
      <c r="B425" s="93"/>
      <c r="C425" s="93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93"/>
      <c r="B426" s="93"/>
      <c r="C426" s="93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93"/>
      <c r="B427" s="93"/>
      <c r="C427" s="93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93"/>
      <c r="B428" s="93"/>
      <c r="C428" s="93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93"/>
      <c r="B429" s="93"/>
      <c r="C429" s="93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93"/>
      <c r="B430" s="93"/>
      <c r="C430" s="93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93"/>
      <c r="B431" s="93"/>
      <c r="C431" s="93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93"/>
      <c r="B432" s="93"/>
      <c r="C432" s="93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93"/>
      <c r="B433" s="93"/>
      <c r="C433" s="93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93"/>
      <c r="B434" s="93"/>
      <c r="C434" s="93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93"/>
      <c r="B435" s="93"/>
      <c r="C435" s="93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93"/>
      <c r="B436" s="93"/>
      <c r="C436" s="93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93"/>
      <c r="B437" s="93"/>
      <c r="C437" s="93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93"/>
      <c r="B438" s="93"/>
      <c r="C438" s="93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93"/>
      <c r="B439" s="93"/>
      <c r="C439" s="93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93"/>
      <c r="B440" s="93"/>
      <c r="C440" s="93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93"/>
      <c r="B441" s="93"/>
      <c r="C441" s="93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93"/>
      <c r="B442" s="93"/>
      <c r="C442" s="93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93"/>
      <c r="B443" s="93"/>
      <c r="C443" s="93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93"/>
      <c r="B444" s="93"/>
      <c r="C444" s="93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93"/>
      <c r="B445" s="93"/>
      <c r="C445" s="93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93"/>
      <c r="B446" s="93"/>
      <c r="C446" s="93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93"/>
      <c r="B447" s="93"/>
      <c r="C447" s="93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93"/>
      <c r="B448" s="93"/>
      <c r="C448" s="93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81" customWidth="1"/>
    <col min="2" max="2" width="4.75" style="81" customWidth="1"/>
    <col min="3" max="3" width="5" style="81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80"/>
      <c r="K1" s="75" t="s">
        <v>233</v>
      </c>
    </row>
    <row r="2" spans="1:11" ht="46.5" customHeight="1">
      <c r="A2" s="137" t="s">
        <v>15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8.2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3" t="s">
        <v>29</v>
      </c>
      <c r="K3" s="143"/>
    </row>
    <row r="4" spans="1:11" ht="23.25" customHeight="1">
      <c r="A4" s="139" t="s">
        <v>152</v>
      </c>
      <c r="B4" s="139"/>
      <c r="C4" s="139"/>
      <c r="D4" s="140" t="s">
        <v>164</v>
      </c>
      <c r="E4" s="140" t="s">
        <v>165</v>
      </c>
      <c r="F4" s="140" t="s">
        <v>234</v>
      </c>
      <c r="G4" s="140" t="s">
        <v>235</v>
      </c>
      <c r="H4" s="140" t="s">
        <v>236</v>
      </c>
      <c r="I4" s="140" t="s">
        <v>237</v>
      </c>
      <c r="J4" s="140" t="s">
        <v>238</v>
      </c>
      <c r="K4" s="140" t="s">
        <v>239</v>
      </c>
    </row>
    <row r="5" spans="1:11" ht="17.25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40"/>
      <c r="H5" s="140"/>
      <c r="I5" s="140"/>
      <c r="J5" s="140"/>
      <c r="K5" s="140"/>
    </row>
    <row r="6" spans="1:11" ht="22.9" customHeight="1">
      <c r="A6" s="95"/>
      <c r="B6" s="95"/>
      <c r="C6" s="95"/>
      <c r="D6" s="96"/>
      <c r="E6" s="96" t="s">
        <v>133</v>
      </c>
      <c r="F6" s="97">
        <f t="shared" ref="F6:K6" si="0">SUM(F9:F9)</f>
        <v>7.0000000000000007E-2</v>
      </c>
      <c r="G6" s="97">
        <f t="shared" si="0"/>
        <v>0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7.0000000000000007E-2</v>
      </c>
    </row>
    <row r="7" spans="1:11" ht="22.9" customHeight="1">
      <c r="A7" s="95"/>
      <c r="B7" s="95"/>
      <c r="C7" s="95"/>
      <c r="D7" s="98">
        <v>201</v>
      </c>
      <c r="E7" s="98" t="s">
        <v>397</v>
      </c>
      <c r="F7" s="97">
        <f t="shared" ref="F7:K7" si="1">SUM(F9:F9)</f>
        <v>7.0000000000000007E-2</v>
      </c>
      <c r="G7" s="97">
        <f t="shared" si="1"/>
        <v>0</v>
      </c>
      <c r="H7" s="97">
        <f t="shared" si="1"/>
        <v>0</v>
      </c>
      <c r="I7" s="97">
        <f t="shared" si="1"/>
        <v>0</v>
      </c>
      <c r="J7" s="97">
        <f t="shared" si="1"/>
        <v>0</v>
      </c>
      <c r="K7" s="97">
        <f t="shared" si="1"/>
        <v>7.0000000000000007E-2</v>
      </c>
    </row>
    <row r="8" spans="1:11" ht="22.9" customHeight="1">
      <c r="A8" s="95"/>
      <c r="B8" s="95"/>
      <c r="C8" s="95"/>
      <c r="D8" s="98">
        <v>201001</v>
      </c>
      <c r="E8" s="98" t="s">
        <v>397</v>
      </c>
      <c r="F8" s="97">
        <f t="shared" ref="F8:K8" si="2">SUM(F9:F9)</f>
        <v>7.0000000000000007E-2</v>
      </c>
      <c r="G8" s="97">
        <f t="shared" si="2"/>
        <v>0</v>
      </c>
      <c r="H8" s="97">
        <f t="shared" si="2"/>
        <v>0</v>
      </c>
      <c r="I8" s="97">
        <f t="shared" si="2"/>
        <v>0</v>
      </c>
      <c r="J8" s="97">
        <f t="shared" si="2"/>
        <v>0</v>
      </c>
      <c r="K8" s="97">
        <f t="shared" si="2"/>
        <v>7.0000000000000007E-2</v>
      </c>
    </row>
    <row r="9" spans="1:11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2">
        <v>7.0000000000000007E-2</v>
      </c>
      <c r="G9" s="105"/>
      <c r="H9" s="105"/>
      <c r="I9" s="105"/>
      <c r="J9" s="105"/>
      <c r="K9" s="105">
        <v>7.0000000000000007E-2</v>
      </c>
    </row>
    <row r="10" spans="1:11" s="32" customFormat="1" ht="22.9" customHeight="1">
      <c r="A10" s="93"/>
      <c r="B10" s="93"/>
      <c r="C10" s="93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93"/>
      <c r="B11" s="93"/>
      <c r="C11" s="93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93"/>
      <c r="B12" s="93"/>
      <c r="C12" s="93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93"/>
      <c r="B13" s="93"/>
      <c r="C13" s="93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93"/>
      <c r="B14" s="93"/>
      <c r="C14" s="93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93"/>
      <c r="B15" s="93"/>
      <c r="C15" s="93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93"/>
      <c r="B16" s="93"/>
      <c r="C16" s="93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93"/>
      <c r="B17" s="93"/>
      <c r="C17" s="93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93"/>
      <c r="B18" s="93"/>
      <c r="C18" s="93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93"/>
      <c r="B19" s="93"/>
      <c r="C19" s="93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93"/>
      <c r="B20" s="93"/>
      <c r="C20" s="93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93"/>
      <c r="B21" s="93"/>
      <c r="C21" s="93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93"/>
      <c r="B22" s="93"/>
      <c r="C22" s="93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93"/>
      <c r="B23" s="93"/>
      <c r="C23" s="93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93"/>
      <c r="B24" s="93"/>
      <c r="C24" s="93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93"/>
      <c r="B25" s="93"/>
      <c r="C25" s="93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93"/>
      <c r="B26" s="93"/>
      <c r="C26" s="93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93"/>
      <c r="B27" s="93"/>
      <c r="C27" s="93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93"/>
      <c r="B28" s="93"/>
      <c r="C28" s="93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93"/>
      <c r="B29" s="93"/>
      <c r="C29" s="93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93"/>
      <c r="B30" s="93"/>
      <c r="C30" s="93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93"/>
      <c r="B31" s="93"/>
      <c r="C31" s="93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93"/>
      <c r="B32" s="93"/>
      <c r="C32" s="93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93"/>
      <c r="B33" s="93"/>
      <c r="C33" s="93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93"/>
      <c r="B34" s="93"/>
      <c r="C34" s="93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93"/>
      <c r="B35" s="93"/>
      <c r="C35" s="93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93"/>
      <c r="B36" s="93"/>
      <c r="C36" s="93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93"/>
      <c r="B37" s="93"/>
      <c r="C37" s="93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93"/>
      <c r="B38" s="93"/>
      <c r="C38" s="93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93"/>
      <c r="B39" s="93"/>
      <c r="C39" s="93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93"/>
      <c r="B40" s="93"/>
      <c r="C40" s="93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93"/>
      <c r="B41" s="93"/>
      <c r="C41" s="93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93"/>
      <c r="B42" s="93"/>
      <c r="C42" s="93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93"/>
      <c r="B43" s="93"/>
      <c r="C43" s="93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93"/>
      <c r="B44" s="93"/>
      <c r="C44" s="93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93"/>
      <c r="B45" s="93"/>
      <c r="C45" s="93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93"/>
      <c r="B46" s="93"/>
      <c r="C46" s="93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93"/>
      <c r="B47" s="93"/>
      <c r="C47" s="93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93"/>
      <c r="B48" s="93"/>
      <c r="C48" s="93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93"/>
      <c r="B49" s="93"/>
      <c r="C49" s="93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93"/>
      <c r="B50" s="93"/>
      <c r="C50" s="93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93"/>
      <c r="B51" s="93"/>
      <c r="C51" s="93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93"/>
      <c r="B52" s="93"/>
      <c r="C52" s="93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93"/>
      <c r="B53" s="93"/>
      <c r="C53" s="93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93"/>
      <c r="B54" s="93"/>
      <c r="C54" s="93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93"/>
      <c r="B55" s="93"/>
      <c r="C55" s="93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93"/>
      <c r="B56" s="93"/>
      <c r="C56" s="93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93"/>
      <c r="B57" s="93"/>
      <c r="C57" s="93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93"/>
      <c r="B58" s="93"/>
      <c r="C58" s="93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93"/>
      <c r="B59" s="93"/>
      <c r="C59" s="93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93"/>
      <c r="B60" s="93"/>
      <c r="C60" s="93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93"/>
      <c r="B61" s="93"/>
      <c r="C61" s="93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93"/>
      <c r="B62" s="93"/>
      <c r="C62" s="93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93"/>
      <c r="B63" s="93"/>
      <c r="C63" s="93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93"/>
      <c r="B64" s="93"/>
      <c r="C64" s="93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93"/>
      <c r="B65" s="93"/>
      <c r="C65" s="93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93"/>
      <c r="B66" s="93"/>
      <c r="C66" s="93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93"/>
      <c r="B67" s="93"/>
      <c r="C67" s="93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93"/>
      <c r="B68" s="93"/>
      <c r="C68" s="93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93"/>
      <c r="B69" s="93"/>
      <c r="C69" s="93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93"/>
      <c r="B70" s="93"/>
      <c r="C70" s="93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93"/>
      <c r="B71" s="93"/>
      <c r="C71" s="93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93"/>
      <c r="B72" s="93"/>
      <c r="C72" s="93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93"/>
      <c r="B73" s="93"/>
      <c r="C73" s="93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93"/>
      <c r="B74" s="93"/>
      <c r="C74" s="93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93"/>
      <c r="B75" s="93"/>
      <c r="C75" s="93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93"/>
      <c r="B76" s="93"/>
      <c r="C76" s="93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93"/>
      <c r="B77" s="93"/>
      <c r="C77" s="93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93"/>
      <c r="B78" s="93"/>
      <c r="C78" s="93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93"/>
      <c r="B79" s="93"/>
      <c r="C79" s="93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93"/>
      <c r="B80" s="93"/>
      <c r="C80" s="93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93"/>
      <c r="B81" s="93"/>
      <c r="C81" s="93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93"/>
      <c r="B82" s="93"/>
      <c r="C82" s="93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93"/>
      <c r="B83" s="93"/>
      <c r="C83" s="93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93"/>
      <c r="B84" s="93"/>
      <c r="C84" s="93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93"/>
      <c r="B85" s="93"/>
      <c r="C85" s="93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93"/>
      <c r="B86" s="93"/>
      <c r="C86" s="93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93"/>
      <c r="B87" s="93"/>
      <c r="C87" s="93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93"/>
      <c r="B88" s="93"/>
      <c r="C88" s="93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93"/>
      <c r="B89" s="93"/>
      <c r="C89" s="93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93"/>
      <c r="B90" s="93"/>
      <c r="C90" s="93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93"/>
      <c r="B91" s="93"/>
      <c r="C91" s="93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93"/>
      <c r="B92" s="93"/>
      <c r="C92" s="93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93"/>
      <c r="B93" s="93"/>
      <c r="C93" s="93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93"/>
      <c r="B94" s="93"/>
      <c r="C94" s="93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93"/>
      <c r="B95" s="93"/>
      <c r="C95" s="93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93"/>
      <c r="B96" s="93"/>
      <c r="C96" s="93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93"/>
      <c r="B97" s="93"/>
      <c r="C97" s="93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93"/>
      <c r="B98" s="93"/>
      <c r="C98" s="93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93"/>
      <c r="B99" s="93"/>
      <c r="C99" s="93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93"/>
      <c r="B100" s="93"/>
      <c r="C100" s="93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93"/>
      <c r="B101" s="93"/>
      <c r="C101" s="93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93"/>
      <c r="B102" s="93"/>
      <c r="C102" s="93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93"/>
      <c r="B103" s="93"/>
      <c r="C103" s="93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93"/>
      <c r="B104" s="93"/>
      <c r="C104" s="93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93"/>
      <c r="B105" s="93"/>
      <c r="C105" s="93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93"/>
      <c r="B106" s="93"/>
      <c r="C106" s="93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93"/>
      <c r="B107" s="93"/>
      <c r="C107" s="93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93"/>
      <c r="B108" s="93"/>
      <c r="C108" s="93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93"/>
      <c r="B109" s="93"/>
      <c r="C109" s="93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93"/>
      <c r="B110" s="93"/>
      <c r="C110" s="93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93"/>
      <c r="B111" s="93"/>
      <c r="C111" s="93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93"/>
      <c r="B112" s="93"/>
      <c r="C112" s="93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93"/>
      <c r="B113" s="93"/>
      <c r="C113" s="93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81" customWidth="1"/>
    <col min="2" max="2" width="4.375" style="81" customWidth="1"/>
    <col min="3" max="3" width="4.875" style="81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80"/>
      <c r="Q1" s="141" t="s">
        <v>240</v>
      </c>
      <c r="R1" s="141"/>
    </row>
    <row r="2" spans="1:18" ht="40.5" customHeight="1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8" ht="24.2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3" t="s">
        <v>29</v>
      </c>
      <c r="R3" s="143"/>
    </row>
    <row r="4" spans="1:18" ht="24.2" customHeight="1">
      <c r="A4" s="139" t="s">
        <v>152</v>
      </c>
      <c r="B4" s="139"/>
      <c r="C4" s="139"/>
      <c r="D4" s="140" t="s">
        <v>164</v>
      </c>
      <c r="E4" s="140" t="s">
        <v>165</v>
      </c>
      <c r="F4" s="140" t="s">
        <v>234</v>
      </c>
      <c r="G4" s="140" t="s">
        <v>241</v>
      </c>
      <c r="H4" s="140" t="s">
        <v>242</v>
      </c>
      <c r="I4" s="140" t="s">
        <v>243</v>
      </c>
      <c r="J4" s="140" t="s">
        <v>244</v>
      </c>
      <c r="K4" s="140" t="s">
        <v>245</v>
      </c>
      <c r="L4" s="140" t="s">
        <v>246</v>
      </c>
      <c r="M4" s="140" t="s">
        <v>247</v>
      </c>
      <c r="N4" s="140" t="s">
        <v>236</v>
      </c>
      <c r="O4" s="140" t="s">
        <v>248</v>
      </c>
      <c r="P4" s="140" t="s">
        <v>249</v>
      </c>
      <c r="Q4" s="140" t="s">
        <v>237</v>
      </c>
      <c r="R4" s="140" t="s">
        <v>239</v>
      </c>
    </row>
    <row r="5" spans="1:18" ht="21.6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18" ht="22.9" customHeight="1">
      <c r="A6" s="95"/>
      <c r="B6" s="95"/>
      <c r="C6" s="95"/>
      <c r="D6" s="96"/>
      <c r="E6" s="96" t="s">
        <v>133</v>
      </c>
      <c r="F6" s="97">
        <f t="shared" ref="F6:R6" si="0">SUM(F9:F9)</f>
        <v>7.0000000000000007E-2</v>
      </c>
      <c r="G6" s="97">
        <f t="shared" si="0"/>
        <v>0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0</v>
      </c>
      <c r="P6" s="97">
        <f t="shared" si="0"/>
        <v>0</v>
      </c>
      <c r="Q6" s="97">
        <f t="shared" si="0"/>
        <v>0</v>
      </c>
      <c r="R6" s="97">
        <f t="shared" si="0"/>
        <v>7.0000000000000007E-2</v>
      </c>
    </row>
    <row r="7" spans="1:18" ht="22.9" customHeight="1">
      <c r="A7" s="95"/>
      <c r="B7" s="95"/>
      <c r="C7" s="95"/>
      <c r="D7" s="98">
        <v>201</v>
      </c>
      <c r="E7" s="98" t="s">
        <v>397</v>
      </c>
      <c r="F7" s="97">
        <f t="shared" ref="F7:R7" si="1">SUM(F9:F9)</f>
        <v>7.0000000000000007E-2</v>
      </c>
      <c r="G7" s="97">
        <f t="shared" si="1"/>
        <v>0</v>
      </c>
      <c r="H7" s="97">
        <f t="shared" si="1"/>
        <v>0</v>
      </c>
      <c r="I7" s="97">
        <f t="shared" si="1"/>
        <v>0</v>
      </c>
      <c r="J7" s="97">
        <f t="shared" si="1"/>
        <v>0</v>
      </c>
      <c r="K7" s="97">
        <f t="shared" si="1"/>
        <v>0</v>
      </c>
      <c r="L7" s="97">
        <f t="shared" si="1"/>
        <v>0</v>
      </c>
      <c r="M7" s="97">
        <f t="shared" si="1"/>
        <v>0</v>
      </c>
      <c r="N7" s="97">
        <f t="shared" si="1"/>
        <v>0</v>
      </c>
      <c r="O7" s="97">
        <f t="shared" si="1"/>
        <v>0</v>
      </c>
      <c r="P7" s="97">
        <f t="shared" si="1"/>
        <v>0</v>
      </c>
      <c r="Q7" s="97">
        <f t="shared" si="1"/>
        <v>0</v>
      </c>
      <c r="R7" s="97">
        <f t="shared" si="1"/>
        <v>7.0000000000000007E-2</v>
      </c>
    </row>
    <row r="8" spans="1:18" ht="22.9" customHeight="1">
      <c r="A8" s="95"/>
      <c r="B8" s="95"/>
      <c r="C8" s="95"/>
      <c r="D8" s="98">
        <v>201001</v>
      </c>
      <c r="E8" s="98" t="s">
        <v>397</v>
      </c>
      <c r="F8" s="97">
        <f t="shared" ref="F8:R8" si="2">SUM(F9:F9)</f>
        <v>7.0000000000000007E-2</v>
      </c>
      <c r="G8" s="97">
        <f t="shared" si="2"/>
        <v>0</v>
      </c>
      <c r="H8" s="97">
        <f t="shared" si="2"/>
        <v>0</v>
      </c>
      <c r="I8" s="97">
        <f t="shared" si="2"/>
        <v>0</v>
      </c>
      <c r="J8" s="97">
        <f t="shared" si="2"/>
        <v>0</v>
      </c>
      <c r="K8" s="97">
        <f t="shared" si="2"/>
        <v>0</v>
      </c>
      <c r="L8" s="97">
        <f t="shared" si="2"/>
        <v>0</v>
      </c>
      <c r="M8" s="97">
        <f t="shared" si="2"/>
        <v>0</v>
      </c>
      <c r="N8" s="97">
        <f t="shared" si="2"/>
        <v>0</v>
      </c>
      <c r="O8" s="97">
        <f t="shared" si="2"/>
        <v>0</v>
      </c>
      <c r="P8" s="97">
        <f t="shared" si="2"/>
        <v>0</v>
      </c>
      <c r="Q8" s="97">
        <f t="shared" si="2"/>
        <v>0</v>
      </c>
      <c r="R8" s="97">
        <f t="shared" si="2"/>
        <v>7.0000000000000007E-2</v>
      </c>
    </row>
    <row r="9" spans="1:18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2">
        <v>7.0000000000000007E-2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>
        <v>7.0000000000000007E-2</v>
      </c>
    </row>
    <row r="10" spans="1:18" s="32" customFormat="1" ht="22.9" customHeight="1">
      <c r="A10" s="93"/>
      <c r="B10" s="93"/>
      <c r="C10" s="93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93"/>
      <c r="B11" s="93"/>
      <c r="C11" s="93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93"/>
      <c r="B12" s="93"/>
      <c r="C12" s="93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93"/>
      <c r="B13" s="93"/>
      <c r="C13" s="93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93"/>
      <c r="B14" s="93"/>
      <c r="C14" s="93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93"/>
      <c r="B15" s="93"/>
      <c r="C15" s="93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93"/>
      <c r="B16" s="93"/>
      <c r="C16" s="93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93"/>
      <c r="B17" s="93"/>
      <c r="C17" s="93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93"/>
      <c r="B18" s="93"/>
      <c r="C18" s="93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93"/>
      <c r="B19" s="93"/>
      <c r="C19" s="93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93"/>
      <c r="B20" s="93"/>
      <c r="C20" s="93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93"/>
      <c r="B21" s="93"/>
      <c r="C21" s="93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93"/>
      <c r="B22" s="93"/>
      <c r="C22" s="93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93"/>
      <c r="B23" s="93"/>
      <c r="C23" s="93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93"/>
      <c r="B24" s="93"/>
      <c r="C24" s="93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93"/>
      <c r="B25" s="93"/>
      <c r="C25" s="93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93"/>
      <c r="B26" s="93"/>
      <c r="C26" s="93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93"/>
      <c r="B27" s="93"/>
      <c r="C27" s="93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93"/>
      <c r="B28" s="93"/>
      <c r="C28" s="93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93"/>
      <c r="B29" s="93"/>
      <c r="C29" s="93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93"/>
      <c r="B30" s="93"/>
      <c r="C30" s="93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93"/>
      <c r="B31" s="93"/>
      <c r="C31" s="93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93"/>
      <c r="B32" s="93"/>
      <c r="C32" s="93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93"/>
      <c r="B33" s="93"/>
      <c r="C33" s="93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93"/>
      <c r="B34" s="93"/>
      <c r="C34" s="93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93"/>
      <c r="B35" s="93"/>
      <c r="C35" s="93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93"/>
      <c r="B36" s="93"/>
      <c r="C36" s="93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93"/>
      <c r="B37" s="93"/>
      <c r="C37" s="93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93"/>
      <c r="B38" s="93"/>
      <c r="C38" s="93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93"/>
      <c r="B39" s="93"/>
      <c r="C39" s="93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93"/>
      <c r="B40" s="93"/>
      <c r="C40" s="93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93"/>
      <c r="B41" s="93"/>
      <c r="C41" s="93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93"/>
      <c r="B42" s="93"/>
      <c r="C42" s="93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93"/>
      <c r="B43" s="93"/>
      <c r="C43" s="93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93"/>
      <c r="B44" s="93"/>
      <c r="C44" s="93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93"/>
      <c r="B45" s="93"/>
      <c r="C45" s="93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93"/>
      <c r="B46" s="93"/>
      <c r="C46" s="93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93"/>
      <c r="B47" s="93"/>
      <c r="C47" s="93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93"/>
      <c r="B48" s="93"/>
      <c r="C48" s="93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93"/>
      <c r="B49" s="93"/>
      <c r="C49" s="93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93"/>
      <c r="B50" s="93"/>
      <c r="C50" s="93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93"/>
      <c r="B51" s="93"/>
      <c r="C51" s="93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93"/>
      <c r="B52" s="93"/>
      <c r="C52" s="93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93"/>
      <c r="B53" s="93"/>
      <c r="C53" s="93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93"/>
      <c r="B54" s="93"/>
      <c r="C54" s="93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93"/>
      <c r="B55" s="93"/>
      <c r="C55" s="93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93"/>
      <c r="B56" s="93"/>
      <c r="C56" s="93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93"/>
      <c r="B57" s="93"/>
      <c r="C57" s="93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93"/>
      <c r="B58" s="93"/>
      <c r="C58" s="93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93"/>
      <c r="B59" s="93"/>
      <c r="C59" s="93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93"/>
      <c r="B60" s="93"/>
      <c r="C60" s="93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93"/>
      <c r="B61" s="93"/>
      <c r="C61" s="93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93"/>
      <c r="B62" s="93"/>
      <c r="C62" s="93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93"/>
      <c r="B63" s="93"/>
      <c r="C63" s="93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93"/>
      <c r="B64" s="93"/>
      <c r="C64" s="93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93"/>
      <c r="B65" s="93"/>
      <c r="C65" s="93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93"/>
      <c r="B66" s="93"/>
      <c r="C66" s="93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93"/>
      <c r="B67" s="93"/>
      <c r="C67" s="93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93"/>
      <c r="B68" s="93"/>
      <c r="C68" s="93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93"/>
      <c r="B69" s="93"/>
      <c r="C69" s="93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93"/>
      <c r="B70" s="93"/>
      <c r="C70" s="93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93"/>
      <c r="B71" s="93"/>
      <c r="C71" s="93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93"/>
      <c r="B72" s="93"/>
      <c r="C72" s="93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93"/>
      <c r="B73" s="93"/>
      <c r="C73" s="93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93"/>
      <c r="B74" s="93"/>
      <c r="C74" s="93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93"/>
      <c r="B75" s="93"/>
      <c r="C75" s="93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93"/>
      <c r="B76" s="93"/>
      <c r="C76" s="93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93"/>
      <c r="B77" s="93"/>
      <c r="C77" s="93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93"/>
      <c r="B78" s="93"/>
      <c r="C78" s="93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93"/>
      <c r="B79" s="93"/>
      <c r="C79" s="93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93"/>
      <c r="B80" s="93"/>
      <c r="C80" s="93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93"/>
      <c r="B81" s="93"/>
      <c r="C81" s="93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93"/>
      <c r="B82" s="93"/>
      <c r="C82" s="93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93"/>
      <c r="B83" s="93"/>
      <c r="C83" s="93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93"/>
      <c r="B84" s="93"/>
      <c r="C84" s="93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93"/>
      <c r="B85" s="93"/>
      <c r="C85" s="93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93"/>
      <c r="B86" s="93"/>
      <c r="C86" s="93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93"/>
      <c r="B87" s="93"/>
      <c r="C87" s="93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81" customWidth="1"/>
    <col min="2" max="2" width="3.875" style="81" customWidth="1"/>
    <col min="3" max="3" width="4.125" style="81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80"/>
      <c r="S1" s="141" t="s">
        <v>250</v>
      </c>
      <c r="T1" s="141"/>
    </row>
    <row r="2" spans="1:20" ht="36.200000000000003" customHeight="1">
      <c r="A2" s="137" t="s">
        <v>17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ht="24.2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 t="s">
        <v>29</v>
      </c>
      <c r="T3" s="143"/>
    </row>
    <row r="4" spans="1:20" ht="28.5" customHeight="1">
      <c r="A4" s="139" t="s">
        <v>152</v>
      </c>
      <c r="B4" s="139"/>
      <c r="C4" s="139"/>
      <c r="D4" s="140" t="s">
        <v>164</v>
      </c>
      <c r="E4" s="140" t="s">
        <v>165</v>
      </c>
      <c r="F4" s="140" t="s">
        <v>234</v>
      </c>
      <c r="G4" s="140" t="s">
        <v>168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 t="s">
        <v>171</v>
      </c>
      <c r="S4" s="140"/>
      <c r="T4" s="140"/>
    </row>
    <row r="5" spans="1:20" ht="36.200000000000003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22" t="s">
        <v>133</v>
      </c>
      <c r="H5" s="122" t="s">
        <v>251</v>
      </c>
      <c r="I5" s="122" t="s">
        <v>252</v>
      </c>
      <c r="J5" s="122" t="s">
        <v>253</v>
      </c>
      <c r="K5" s="122" t="s">
        <v>254</v>
      </c>
      <c r="L5" s="122" t="s">
        <v>255</v>
      </c>
      <c r="M5" s="122" t="s">
        <v>256</v>
      </c>
      <c r="N5" s="122" t="s">
        <v>257</v>
      </c>
      <c r="O5" s="122" t="s">
        <v>258</v>
      </c>
      <c r="P5" s="122" t="s">
        <v>259</v>
      </c>
      <c r="Q5" s="122" t="s">
        <v>260</v>
      </c>
      <c r="R5" s="122" t="s">
        <v>133</v>
      </c>
      <c r="S5" s="122" t="s">
        <v>261</v>
      </c>
      <c r="T5" s="122" t="s">
        <v>217</v>
      </c>
    </row>
    <row r="6" spans="1:20" ht="22.9" customHeight="1">
      <c r="A6" s="95"/>
      <c r="B6" s="95"/>
      <c r="C6" s="95"/>
      <c r="D6" s="96"/>
      <c r="E6" s="96" t="s">
        <v>133</v>
      </c>
      <c r="F6" s="104">
        <f t="shared" ref="F6:T6" si="0">SUM(F9:F9)</f>
        <v>7.8</v>
      </c>
      <c r="G6" s="104">
        <f t="shared" si="0"/>
        <v>7.8</v>
      </c>
      <c r="H6" s="104">
        <f t="shared" si="0"/>
        <v>7.3</v>
      </c>
      <c r="I6" s="104">
        <f t="shared" si="0"/>
        <v>0</v>
      </c>
      <c r="J6" s="104">
        <f t="shared" si="0"/>
        <v>0</v>
      </c>
      <c r="K6" s="104">
        <f t="shared" si="0"/>
        <v>0</v>
      </c>
      <c r="L6" s="104">
        <f t="shared" si="0"/>
        <v>0</v>
      </c>
      <c r="M6" s="104">
        <f t="shared" si="0"/>
        <v>0.5</v>
      </c>
      <c r="N6" s="104">
        <f t="shared" si="0"/>
        <v>0</v>
      </c>
      <c r="O6" s="104">
        <f t="shared" si="0"/>
        <v>0</v>
      </c>
      <c r="P6" s="104">
        <f t="shared" si="0"/>
        <v>0</v>
      </c>
      <c r="Q6" s="104">
        <f t="shared" si="0"/>
        <v>0</v>
      </c>
      <c r="R6" s="104">
        <f t="shared" si="0"/>
        <v>0</v>
      </c>
      <c r="S6" s="104">
        <f t="shared" si="0"/>
        <v>0</v>
      </c>
      <c r="T6" s="104">
        <f t="shared" si="0"/>
        <v>0</v>
      </c>
    </row>
    <row r="7" spans="1:20" ht="22.9" customHeight="1">
      <c r="A7" s="95"/>
      <c r="B7" s="95"/>
      <c r="C7" s="95"/>
      <c r="D7" s="98">
        <v>201</v>
      </c>
      <c r="E7" s="98" t="s">
        <v>397</v>
      </c>
      <c r="F7" s="104">
        <f t="shared" ref="F7:T7" si="1">SUM(F9:F9)</f>
        <v>7.8</v>
      </c>
      <c r="G7" s="104">
        <f t="shared" si="1"/>
        <v>7.8</v>
      </c>
      <c r="H7" s="104">
        <f t="shared" si="1"/>
        <v>7.3</v>
      </c>
      <c r="I7" s="104">
        <f t="shared" si="1"/>
        <v>0</v>
      </c>
      <c r="J7" s="104">
        <f t="shared" si="1"/>
        <v>0</v>
      </c>
      <c r="K7" s="104">
        <f t="shared" si="1"/>
        <v>0</v>
      </c>
      <c r="L7" s="104">
        <f t="shared" si="1"/>
        <v>0</v>
      </c>
      <c r="M7" s="104">
        <f t="shared" si="1"/>
        <v>0.5</v>
      </c>
      <c r="N7" s="104">
        <f t="shared" si="1"/>
        <v>0</v>
      </c>
      <c r="O7" s="104">
        <f t="shared" si="1"/>
        <v>0</v>
      </c>
      <c r="P7" s="104">
        <f t="shared" si="1"/>
        <v>0</v>
      </c>
      <c r="Q7" s="104">
        <f t="shared" si="1"/>
        <v>0</v>
      </c>
      <c r="R7" s="104">
        <f t="shared" si="1"/>
        <v>0</v>
      </c>
      <c r="S7" s="104">
        <f t="shared" si="1"/>
        <v>0</v>
      </c>
      <c r="T7" s="104">
        <f t="shared" si="1"/>
        <v>0</v>
      </c>
    </row>
    <row r="8" spans="1:20" ht="22.9" customHeight="1">
      <c r="A8" s="95"/>
      <c r="B8" s="95"/>
      <c r="C8" s="95"/>
      <c r="D8" s="98">
        <v>201001</v>
      </c>
      <c r="E8" s="98" t="s">
        <v>397</v>
      </c>
      <c r="F8" s="104">
        <f t="shared" ref="F8:T8" si="2">SUM(F9:F9)</f>
        <v>7.8</v>
      </c>
      <c r="G8" s="104">
        <f t="shared" si="2"/>
        <v>7.8</v>
      </c>
      <c r="H8" s="104">
        <f t="shared" si="2"/>
        <v>7.3</v>
      </c>
      <c r="I8" s="104">
        <f t="shared" si="2"/>
        <v>0</v>
      </c>
      <c r="J8" s="104">
        <f t="shared" si="2"/>
        <v>0</v>
      </c>
      <c r="K8" s="104">
        <f t="shared" si="2"/>
        <v>0</v>
      </c>
      <c r="L8" s="104">
        <f t="shared" si="2"/>
        <v>0</v>
      </c>
      <c r="M8" s="104">
        <f t="shared" si="2"/>
        <v>0.5</v>
      </c>
      <c r="N8" s="104">
        <f t="shared" si="2"/>
        <v>0</v>
      </c>
      <c r="O8" s="104">
        <f t="shared" si="2"/>
        <v>0</v>
      </c>
      <c r="P8" s="104">
        <f t="shared" si="2"/>
        <v>0</v>
      </c>
      <c r="Q8" s="104">
        <f t="shared" si="2"/>
        <v>0</v>
      </c>
      <c r="R8" s="104">
        <f t="shared" si="2"/>
        <v>0</v>
      </c>
      <c r="S8" s="104">
        <f t="shared" si="2"/>
        <v>0</v>
      </c>
      <c r="T8" s="104">
        <f t="shared" si="2"/>
        <v>0</v>
      </c>
    </row>
    <row r="9" spans="1:20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2">
        <v>7.8</v>
      </c>
      <c r="G9" s="105">
        <v>7.8</v>
      </c>
      <c r="H9" s="105">
        <v>7.3</v>
      </c>
      <c r="I9" s="105"/>
      <c r="J9" s="105"/>
      <c r="K9" s="105"/>
      <c r="L9" s="105"/>
      <c r="M9" s="105">
        <v>0.5</v>
      </c>
      <c r="N9" s="105"/>
      <c r="O9" s="105"/>
      <c r="P9" s="105"/>
      <c r="Q9" s="105"/>
      <c r="R9" s="105"/>
      <c r="S9" s="105"/>
      <c r="T9" s="105"/>
    </row>
    <row r="10" spans="1:20" s="32" customFormat="1" ht="22.9" customHeight="1">
      <c r="A10" s="93"/>
      <c r="B10" s="93"/>
      <c r="C10" s="93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93"/>
      <c r="B11" s="93"/>
      <c r="C11" s="93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93"/>
      <c r="B12" s="93"/>
      <c r="C12" s="93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93"/>
      <c r="B13" s="93"/>
      <c r="C13" s="93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93"/>
      <c r="B14" s="93"/>
      <c r="C14" s="93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93"/>
      <c r="B15" s="93"/>
      <c r="C15" s="93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93"/>
      <c r="B16" s="93"/>
      <c r="C16" s="93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93"/>
      <c r="B17" s="93"/>
      <c r="C17" s="93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93"/>
      <c r="B18" s="93"/>
      <c r="C18" s="93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93"/>
      <c r="B19" s="93"/>
      <c r="C19" s="93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93"/>
      <c r="B20" s="93"/>
      <c r="C20" s="93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93"/>
      <c r="B21" s="93"/>
      <c r="C21" s="93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93"/>
      <c r="B22" s="93"/>
      <c r="C22" s="93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93"/>
      <c r="B23" s="93"/>
      <c r="C23" s="93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93"/>
      <c r="B24" s="93"/>
      <c r="C24" s="93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93"/>
      <c r="B25" s="93"/>
      <c r="C25" s="93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93"/>
      <c r="B26" s="93"/>
      <c r="C26" s="93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93"/>
      <c r="B27" s="93"/>
      <c r="C27" s="93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93"/>
      <c r="B28" s="93"/>
      <c r="C28" s="93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93"/>
      <c r="B29" s="93"/>
      <c r="C29" s="93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93"/>
      <c r="B30" s="93"/>
      <c r="C30" s="93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93"/>
      <c r="B31" s="93"/>
      <c r="C31" s="93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93"/>
      <c r="B32" s="93"/>
      <c r="C32" s="93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93"/>
      <c r="B33" s="93"/>
      <c r="C33" s="93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93"/>
      <c r="B34" s="93"/>
      <c r="C34" s="93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93"/>
      <c r="B35" s="93"/>
      <c r="C35" s="93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93"/>
      <c r="B36" s="93"/>
      <c r="C36" s="93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93"/>
      <c r="B37" s="93"/>
      <c r="C37" s="93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93"/>
      <c r="B38" s="93"/>
      <c r="C38" s="93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93"/>
      <c r="B39" s="93"/>
      <c r="C39" s="93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93"/>
      <c r="B40" s="93"/>
      <c r="C40" s="93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93"/>
      <c r="B41" s="93"/>
      <c r="C41" s="93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93"/>
      <c r="B42" s="93"/>
      <c r="C42" s="93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93"/>
      <c r="B43" s="93"/>
      <c r="C43" s="93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93"/>
      <c r="B44" s="93"/>
      <c r="C44" s="93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93"/>
      <c r="B45" s="93"/>
      <c r="C45" s="93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93"/>
      <c r="B46" s="93"/>
      <c r="C46" s="93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93"/>
      <c r="B47" s="93"/>
      <c r="C47" s="93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93"/>
      <c r="B48" s="93"/>
      <c r="C48" s="93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93"/>
      <c r="B49" s="93"/>
      <c r="C49" s="93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93"/>
      <c r="B50" s="93"/>
      <c r="C50" s="93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93"/>
      <c r="B51" s="93"/>
      <c r="C51" s="93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93"/>
      <c r="B52" s="93"/>
      <c r="C52" s="93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93"/>
      <c r="B53" s="93"/>
      <c r="C53" s="93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93"/>
      <c r="B54" s="93"/>
      <c r="C54" s="93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93"/>
      <c r="B55" s="93"/>
      <c r="C55" s="93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93"/>
      <c r="B56" s="93"/>
      <c r="C56" s="93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81" customWidth="1"/>
    <col min="2" max="3" width="4.625" style="81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80"/>
      <c r="F1" s="29"/>
      <c r="AF1" s="141" t="s">
        <v>262</v>
      </c>
      <c r="AG1" s="141"/>
    </row>
    <row r="2" spans="1:33" ht="43.9" customHeight="1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</row>
    <row r="3" spans="1:33" ht="19.899999999999999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3" t="s">
        <v>29</v>
      </c>
      <c r="AG3" s="143"/>
    </row>
    <row r="4" spans="1:33" ht="24.95" customHeight="1">
      <c r="A4" s="139" t="s">
        <v>152</v>
      </c>
      <c r="B4" s="139"/>
      <c r="C4" s="139"/>
      <c r="D4" s="140" t="s">
        <v>164</v>
      </c>
      <c r="E4" s="140" t="s">
        <v>165</v>
      </c>
      <c r="F4" s="140" t="s">
        <v>263</v>
      </c>
      <c r="G4" s="140" t="s">
        <v>264</v>
      </c>
      <c r="H4" s="140" t="s">
        <v>265</v>
      </c>
      <c r="I4" s="140" t="s">
        <v>266</v>
      </c>
      <c r="J4" s="140" t="s">
        <v>267</v>
      </c>
      <c r="K4" s="140" t="s">
        <v>268</v>
      </c>
      <c r="L4" s="140" t="s">
        <v>269</v>
      </c>
      <c r="M4" s="140" t="s">
        <v>270</v>
      </c>
      <c r="N4" s="140" t="s">
        <v>271</v>
      </c>
      <c r="O4" s="140" t="s">
        <v>272</v>
      </c>
      <c r="P4" s="140" t="s">
        <v>273</v>
      </c>
      <c r="Q4" s="140" t="s">
        <v>257</v>
      </c>
      <c r="R4" s="140" t="s">
        <v>259</v>
      </c>
      <c r="S4" s="140" t="s">
        <v>274</v>
      </c>
      <c r="T4" s="140" t="s">
        <v>252</v>
      </c>
      <c r="U4" s="140" t="s">
        <v>253</v>
      </c>
      <c r="V4" s="140" t="s">
        <v>256</v>
      </c>
      <c r="W4" s="140" t="s">
        <v>275</v>
      </c>
      <c r="X4" s="140" t="s">
        <v>276</v>
      </c>
      <c r="Y4" s="140" t="s">
        <v>277</v>
      </c>
      <c r="Z4" s="140" t="s">
        <v>278</v>
      </c>
      <c r="AA4" s="140" t="s">
        <v>255</v>
      </c>
      <c r="AB4" s="140" t="s">
        <v>279</v>
      </c>
      <c r="AC4" s="140" t="s">
        <v>280</v>
      </c>
      <c r="AD4" s="140" t="s">
        <v>258</v>
      </c>
      <c r="AE4" s="140" t="s">
        <v>281</v>
      </c>
      <c r="AF4" s="140" t="s">
        <v>282</v>
      </c>
      <c r="AG4" s="140" t="s">
        <v>260</v>
      </c>
    </row>
    <row r="5" spans="1:33" ht="21.6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2.9" customHeight="1">
      <c r="A6" s="94"/>
      <c r="B6" s="84"/>
      <c r="C6" s="84"/>
      <c r="D6" s="101"/>
      <c r="E6" s="101" t="s">
        <v>133</v>
      </c>
      <c r="F6" s="104">
        <f t="shared" ref="F6:AG6" si="0">SUM(F9:F9)</f>
        <v>7.8</v>
      </c>
      <c r="G6" s="104">
        <f t="shared" si="0"/>
        <v>1.5</v>
      </c>
      <c r="H6" s="104">
        <f t="shared" si="0"/>
        <v>1</v>
      </c>
      <c r="I6" s="104">
        <f t="shared" si="0"/>
        <v>0</v>
      </c>
      <c r="J6" s="104">
        <f t="shared" si="0"/>
        <v>0</v>
      </c>
      <c r="K6" s="104">
        <f t="shared" si="0"/>
        <v>0</v>
      </c>
      <c r="L6" s="104">
        <f t="shared" si="0"/>
        <v>0</v>
      </c>
      <c r="M6" s="104">
        <f t="shared" si="0"/>
        <v>0</v>
      </c>
      <c r="N6" s="104">
        <f t="shared" si="0"/>
        <v>0</v>
      </c>
      <c r="O6" s="104">
        <f t="shared" si="0"/>
        <v>0</v>
      </c>
      <c r="P6" s="104">
        <f t="shared" si="0"/>
        <v>0</v>
      </c>
      <c r="Q6" s="104">
        <f t="shared" si="0"/>
        <v>0</v>
      </c>
      <c r="R6" s="104">
        <f t="shared" si="0"/>
        <v>0</v>
      </c>
      <c r="S6" s="104">
        <f t="shared" si="0"/>
        <v>0</v>
      </c>
      <c r="T6" s="104">
        <f t="shared" si="0"/>
        <v>0</v>
      </c>
      <c r="U6" s="104">
        <f t="shared" si="0"/>
        <v>0</v>
      </c>
      <c r="V6" s="104">
        <f t="shared" si="0"/>
        <v>0.5</v>
      </c>
      <c r="W6" s="104">
        <f t="shared" si="0"/>
        <v>0</v>
      </c>
      <c r="X6" s="104">
        <f t="shared" si="0"/>
        <v>0</v>
      </c>
      <c r="Y6" s="104">
        <f t="shared" si="0"/>
        <v>0</v>
      </c>
      <c r="Z6" s="104">
        <f t="shared" si="0"/>
        <v>0</v>
      </c>
      <c r="AA6" s="104">
        <f t="shared" si="0"/>
        <v>0</v>
      </c>
      <c r="AB6" s="104">
        <f t="shared" si="0"/>
        <v>1.8</v>
      </c>
      <c r="AC6" s="104">
        <f t="shared" si="0"/>
        <v>0</v>
      </c>
      <c r="AD6" s="104">
        <f t="shared" si="0"/>
        <v>0</v>
      </c>
      <c r="AE6" s="104">
        <f t="shared" si="0"/>
        <v>3</v>
      </c>
      <c r="AF6" s="104">
        <f t="shared" si="0"/>
        <v>0</v>
      </c>
      <c r="AG6" s="104">
        <f t="shared" si="0"/>
        <v>0</v>
      </c>
    </row>
    <row r="7" spans="1:33" ht="22.9" customHeight="1">
      <c r="A7" s="95"/>
      <c r="B7" s="95"/>
      <c r="C7" s="95"/>
      <c r="D7" s="98">
        <v>201</v>
      </c>
      <c r="E7" s="98" t="s">
        <v>397</v>
      </c>
      <c r="F7" s="104">
        <f t="shared" ref="F7:AG7" si="1">SUM(F9:F9)</f>
        <v>7.8</v>
      </c>
      <c r="G7" s="104">
        <f t="shared" si="1"/>
        <v>1.5</v>
      </c>
      <c r="H7" s="104">
        <f t="shared" si="1"/>
        <v>1</v>
      </c>
      <c r="I7" s="104">
        <f t="shared" si="1"/>
        <v>0</v>
      </c>
      <c r="J7" s="104">
        <f t="shared" si="1"/>
        <v>0</v>
      </c>
      <c r="K7" s="104">
        <f t="shared" si="1"/>
        <v>0</v>
      </c>
      <c r="L7" s="104">
        <f t="shared" si="1"/>
        <v>0</v>
      </c>
      <c r="M7" s="104">
        <f t="shared" si="1"/>
        <v>0</v>
      </c>
      <c r="N7" s="104">
        <f t="shared" si="1"/>
        <v>0</v>
      </c>
      <c r="O7" s="104">
        <f t="shared" si="1"/>
        <v>0</v>
      </c>
      <c r="P7" s="104">
        <f t="shared" si="1"/>
        <v>0</v>
      </c>
      <c r="Q7" s="104">
        <f t="shared" si="1"/>
        <v>0</v>
      </c>
      <c r="R7" s="104">
        <f t="shared" si="1"/>
        <v>0</v>
      </c>
      <c r="S7" s="104">
        <f t="shared" si="1"/>
        <v>0</v>
      </c>
      <c r="T7" s="104">
        <f t="shared" si="1"/>
        <v>0</v>
      </c>
      <c r="U7" s="104">
        <f t="shared" si="1"/>
        <v>0</v>
      </c>
      <c r="V7" s="104">
        <f t="shared" si="1"/>
        <v>0.5</v>
      </c>
      <c r="W7" s="104">
        <f t="shared" si="1"/>
        <v>0</v>
      </c>
      <c r="X7" s="104">
        <f t="shared" si="1"/>
        <v>0</v>
      </c>
      <c r="Y7" s="104">
        <f t="shared" si="1"/>
        <v>0</v>
      </c>
      <c r="Z7" s="104">
        <f t="shared" si="1"/>
        <v>0</v>
      </c>
      <c r="AA7" s="104">
        <f t="shared" si="1"/>
        <v>0</v>
      </c>
      <c r="AB7" s="104">
        <f t="shared" si="1"/>
        <v>1.8</v>
      </c>
      <c r="AC7" s="104">
        <f t="shared" si="1"/>
        <v>0</v>
      </c>
      <c r="AD7" s="104">
        <f t="shared" si="1"/>
        <v>0</v>
      </c>
      <c r="AE7" s="104">
        <f t="shared" si="1"/>
        <v>3</v>
      </c>
      <c r="AF7" s="104">
        <f t="shared" si="1"/>
        <v>0</v>
      </c>
      <c r="AG7" s="104">
        <f t="shared" si="1"/>
        <v>0</v>
      </c>
    </row>
    <row r="8" spans="1:33" ht="22.9" customHeight="1">
      <c r="A8" s="95"/>
      <c r="B8" s="95"/>
      <c r="C8" s="95"/>
      <c r="D8" s="98">
        <v>201001</v>
      </c>
      <c r="E8" s="98" t="s">
        <v>397</v>
      </c>
      <c r="F8" s="104">
        <f t="shared" ref="F8:AG8" si="2">SUM(F9:F9)</f>
        <v>7.8</v>
      </c>
      <c r="G8" s="104">
        <f t="shared" si="2"/>
        <v>1.5</v>
      </c>
      <c r="H8" s="104">
        <f t="shared" si="2"/>
        <v>1</v>
      </c>
      <c r="I8" s="104">
        <f t="shared" si="2"/>
        <v>0</v>
      </c>
      <c r="J8" s="104">
        <f t="shared" si="2"/>
        <v>0</v>
      </c>
      <c r="K8" s="104">
        <f t="shared" si="2"/>
        <v>0</v>
      </c>
      <c r="L8" s="104">
        <f t="shared" si="2"/>
        <v>0</v>
      </c>
      <c r="M8" s="104">
        <f t="shared" si="2"/>
        <v>0</v>
      </c>
      <c r="N8" s="104">
        <f t="shared" si="2"/>
        <v>0</v>
      </c>
      <c r="O8" s="104">
        <f t="shared" si="2"/>
        <v>0</v>
      </c>
      <c r="P8" s="104">
        <f t="shared" si="2"/>
        <v>0</v>
      </c>
      <c r="Q8" s="104">
        <f t="shared" si="2"/>
        <v>0</v>
      </c>
      <c r="R8" s="104">
        <f t="shared" si="2"/>
        <v>0</v>
      </c>
      <c r="S8" s="104">
        <f t="shared" si="2"/>
        <v>0</v>
      </c>
      <c r="T8" s="104">
        <f t="shared" si="2"/>
        <v>0</v>
      </c>
      <c r="U8" s="104">
        <f t="shared" si="2"/>
        <v>0</v>
      </c>
      <c r="V8" s="104">
        <f t="shared" si="2"/>
        <v>0.5</v>
      </c>
      <c r="W8" s="104">
        <f t="shared" si="2"/>
        <v>0</v>
      </c>
      <c r="X8" s="104">
        <f t="shared" si="2"/>
        <v>0</v>
      </c>
      <c r="Y8" s="104">
        <f t="shared" si="2"/>
        <v>0</v>
      </c>
      <c r="Z8" s="104">
        <f t="shared" si="2"/>
        <v>0</v>
      </c>
      <c r="AA8" s="104">
        <f t="shared" si="2"/>
        <v>0</v>
      </c>
      <c r="AB8" s="104">
        <f t="shared" si="2"/>
        <v>1.8</v>
      </c>
      <c r="AC8" s="104">
        <f t="shared" si="2"/>
        <v>0</v>
      </c>
      <c r="AD8" s="104">
        <f t="shared" si="2"/>
        <v>0</v>
      </c>
      <c r="AE8" s="104">
        <f t="shared" si="2"/>
        <v>3</v>
      </c>
      <c r="AF8" s="104">
        <f t="shared" si="2"/>
        <v>0</v>
      </c>
      <c r="AG8" s="104">
        <f t="shared" si="2"/>
        <v>0</v>
      </c>
    </row>
    <row r="9" spans="1:33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5">
        <v>7.8</v>
      </c>
      <c r="G9" s="105">
        <v>1.5</v>
      </c>
      <c r="H9" s="105">
        <v>1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>
        <v>0.5</v>
      </c>
      <c r="W9" s="105"/>
      <c r="X9" s="105"/>
      <c r="Y9" s="105"/>
      <c r="Z9" s="105"/>
      <c r="AA9" s="105"/>
      <c r="AB9" s="105">
        <v>1.8</v>
      </c>
      <c r="AC9" s="105"/>
      <c r="AD9" s="105"/>
      <c r="AE9" s="105">
        <v>3</v>
      </c>
      <c r="AF9" s="105"/>
      <c r="AG9" s="105"/>
    </row>
    <row r="10" spans="1:33" s="32" customFormat="1" ht="22.9" customHeight="1">
      <c r="A10" s="93"/>
      <c r="B10" s="93"/>
      <c r="C10" s="93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93"/>
      <c r="B11" s="93"/>
      <c r="C11" s="93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93"/>
      <c r="B12" s="93"/>
      <c r="C12" s="93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93"/>
      <c r="B13" s="93"/>
      <c r="C13" s="93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93"/>
      <c r="B14" s="93"/>
      <c r="C14" s="93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93"/>
      <c r="B15" s="93"/>
      <c r="C15" s="93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93"/>
      <c r="B16" s="93"/>
      <c r="C16" s="93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93"/>
      <c r="B17" s="93"/>
      <c r="C17" s="93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93"/>
      <c r="B18" s="93"/>
      <c r="C18" s="93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93"/>
      <c r="B19" s="93"/>
      <c r="C19" s="93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93"/>
      <c r="B20" s="93"/>
      <c r="C20" s="93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93"/>
      <c r="B21" s="93"/>
      <c r="C21" s="93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93"/>
      <c r="B22" s="93"/>
      <c r="C22" s="93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93"/>
      <c r="B23" s="93"/>
      <c r="C23" s="93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93"/>
      <c r="B24" s="93"/>
      <c r="C24" s="93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93"/>
      <c r="B25" s="93"/>
      <c r="C25" s="93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93"/>
      <c r="B26" s="93"/>
      <c r="C26" s="93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93"/>
      <c r="B27" s="93"/>
      <c r="C27" s="93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93"/>
      <c r="B28" s="93"/>
      <c r="C28" s="93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93"/>
      <c r="B29" s="93"/>
      <c r="C29" s="93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93"/>
      <c r="B30" s="93"/>
      <c r="C30" s="93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93"/>
      <c r="B31" s="93"/>
      <c r="C31" s="93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93"/>
      <c r="B32" s="93"/>
      <c r="C32" s="93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93"/>
      <c r="B33" s="93"/>
      <c r="C33" s="93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93"/>
      <c r="B34" s="93"/>
      <c r="C34" s="93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93"/>
      <c r="B35" s="93"/>
      <c r="C35" s="93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93"/>
      <c r="B36" s="93"/>
      <c r="C36" s="93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93"/>
      <c r="B37" s="93"/>
      <c r="C37" s="93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93"/>
      <c r="B38" s="93"/>
      <c r="C38" s="93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93"/>
      <c r="B39" s="93"/>
      <c r="C39" s="93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93"/>
      <c r="B40" s="93"/>
      <c r="C40" s="93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93"/>
      <c r="B41" s="93"/>
      <c r="C41" s="93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93"/>
      <c r="B42" s="93"/>
      <c r="C42" s="93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93"/>
      <c r="B43" s="93"/>
      <c r="C43" s="93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93"/>
      <c r="B44" s="93"/>
      <c r="C44" s="93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93"/>
      <c r="B45" s="93"/>
      <c r="C45" s="93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93"/>
      <c r="B46" s="93"/>
      <c r="C46" s="93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93"/>
      <c r="B47" s="93"/>
      <c r="C47" s="93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93"/>
      <c r="B48" s="93"/>
      <c r="C48" s="93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93"/>
      <c r="B49" s="93"/>
      <c r="C49" s="93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93"/>
      <c r="B50" s="93"/>
      <c r="C50" s="93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93"/>
      <c r="B51" s="93"/>
      <c r="C51" s="93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93"/>
      <c r="B52" s="93"/>
      <c r="C52" s="93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93"/>
      <c r="B53" s="93"/>
      <c r="C53" s="93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93"/>
      <c r="B54" s="93"/>
      <c r="C54" s="93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93"/>
      <c r="B55" s="93"/>
      <c r="C55" s="93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93"/>
      <c r="B56" s="93"/>
      <c r="C56" s="93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93"/>
      <c r="B57" s="93"/>
      <c r="C57" s="93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93"/>
      <c r="B58" s="93"/>
      <c r="C58" s="93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134" t="s">
        <v>283</v>
      </c>
      <c r="H1" s="134"/>
    </row>
    <row r="2" spans="1:8" ht="33.6" customHeight="1">
      <c r="A2" s="135" t="s">
        <v>19</v>
      </c>
      <c r="B2" s="135"/>
      <c r="C2" s="135"/>
      <c r="D2" s="135"/>
      <c r="E2" s="135"/>
      <c r="F2" s="135"/>
      <c r="G2" s="135"/>
      <c r="H2" s="135"/>
    </row>
    <row r="3" spans="1:8" ht="24.2" customHeight="1">
      <c r="A3" s="131" t="s">
        <v>398</v>
      </c>
      <c r="B3" s="131"/>
      <c r="C3" s="131"/>
      <c r="D3" s="131"/>
      <c r="E3" s="131"/>
      <c r="F3" s="131"/>
      <c r="G3" s="131"/>
      <c r="H3" s="71" t="s">
        <v>29</v>
      </c>
    </row>
    <row r="4" spans="1:8" ht="23.25" customHeight="1">
      <c r="A4" s="133" t="s">
        <v>284</v>
      </c>
      <c r="B4" s="133" t="s">
        <v>285</v>
      </c>
      <c r="C4" s="133" t="s">
        <v>286</v>
      </c>
      <c r="D4" s="133" t="s">
        <v>287</v>
      </c>
      <c r="E4" s="133" t="s">
        <v>288</v>
      </c>
      <c r="F4" s="133"/>
      <c r="G4" s="133"/>
      <c r="H4" s="133" t="s">
        <v>256</v>
      </c>
    </row>
    <row r="5" spans="1:8" ht="25.9" customHeight="1">
      <c r="A5" s="133"/>
      <c r="B5" s="133"/>
      <c r="C5" s="133"/>
      <c r="D5" s="133"/>
      <c r="E5" s="72" t="s">
        <v>135</v>
      </c>
      <c r="F5" s="72" t="s">
        <v>289</v>
      </c>
      <c r="G5" s="72" t="s">
        <v>290</v>
      </c>
      <c r="H5" s="133"/>
    </row>
    <row r="6" spans="1:8" ht="22.9" customHeight="1">
      <c r="A6" s="11"/>
      <c r="B6" s="11" t="s">
        <v>133</v>
      </c>
      <c r="C6" s="15">
        <f t="shared" ref="C6:H6" si="0">C8</f>
        <v>0.5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0.5</v>
      </c>
    </row>
    <row r="7" spans="1:8" ht="22.9" customHeight="1">
      <c r="A7" s="18">
        <v>201</v>
      </c>
      <c r="B7" s="18" t="s">
        <v>397</v>
      </c>
      <c r="C7" s="15">
        <f t="shared" ref="C7:H7" si="1">C8</f>
        <v>0.5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0.5</v>
      </c>
    </row>
    <row r="8" spans="1:8" ht="22.9" customHeight="1">
      <c r="A8" s="23">
        <v>201001</v>
      </c>
      <c r="B8" s="23" t="s">
        <v>397</v>
      </c>
      <c r="C8" s="14">
        <f>D8+E8+H8</f>
        <v>0.5</v>
      </c>
      <c r="D8" s="14"/>
      <c r="E8" s="12">
        <f>F8+G8</f>
        <v>0</v>
      </c>
      <c r="F8" s="14"/>
      <c r="G8" s="14"/>
      <c r="H8" s="14">
        <v>0.5</v>
      </c>
    </row>
    <row r="9" spans="1:8" ht="16.350000000000001" customHeight="1">
      <c r="A9" s="150" t="s">
        <v>206</v>
      </c>
      <c r="B9" s="150"/>
      <c r="C9" s="150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134" t="s">
        <v>291</v>
      </c>
      <c r="H1" s="134"/>
    </row>
    <row r="2" spans="1:8" ht="38.85" customHeight="1">
      <c r="A2" s="135" t="s">
        <v>20</v>
      </c>
      <c r="B2" s="135"/>
      <c r="C2" s="135"/>
      <c r="D2" s="135"/>
      <c r="E2" s="135"/>
      <c r="F2" s="135"/>
      <c r="G2" s="135"/>
      <c r="H2" s="135"/>
    </row>
    <row r="3" spans="1:8" ht="24.2" customHeight="1">
      <c r="A3" s="131"/>
      <c r="B3" s="131"/>
      <c r="C3" s="131"/>
      <c r="D3" s="131"/>
      <c r="E3" s="131"/>
      <c r="F3" s="131"/>
      <c r="G3" s="131"/>
      <c r="H3" s="9" t="s">
        <v>29</v>
      </c>
    </row>
    <row r="4" spans="1:8" ht="23.25" customHeight="1">
      <c r="A4" s="133" t="s">
        <v>153</v>
      </c>
      <c r="B4" s="133" t="s">
        <v>154</v>
      </c>
      <c r="C4" s="133" t="s">
        <v>133</v>
      </c>
      <c r="D4" s="133" t="s">
        <v>292</v>
      </c>
      <c r="E4" s="133"/>
      <c r="F4" s="133"/>
      <c r="G4" s="133"/>
      <c r="H4" s="133" t="s">
        <v>156</v>
      </c>
    </row>
    <row r="5" spans="1:8" ht="19.899999999999999" customHeight="1">
      <c r="A5" s="133"/>
      <c r="B5" s="133"/>
      <c r="C5" s="133"/>
      <c r="D5" s="133" t="s">
        <v>135</v>
      </c>
      <c r="E5" s="133" t="s">
        <v>204</v>
      </c>
      <c r="F5" s="133"/>
      <c r="G5" s="133" t="s">
        <v>205</v>
      </c>
      <c r="H5" s="133"/>
    </row>
    <row r="6" spans="1:8" ht="27.6" customHeight="1">
      <c r="A6" s="133"/>
      <c r="B6" s="133"/>
      <c r="C6" s="133"/>
      <c r="D6" s="133"/>
      <c r="E6" s="10" t="s">
        <v>183</v>
      </c>
      <c r="F6" s="10" t="s">
        <v>175</v>
      </c>
      <c r="G6" s="133"/>
      <c r="H6" s="133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150" t="s">
        <v>206</v>
      </c>
      <c r="B13" s="150"/>
      <c r="C13" s="150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134" t="s">
        <v>293</v>
      </c>
      <c r="T1" s="134"/>
    </row>
    <row r="2" spans="1:20" ht="47.45" customHeight="1">
      <c r="A2" s="135" t="s">
        <v>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0" ht="24.2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 t="s">
        <v>29</v>
      </c>
      <c r="T3" s="132"/>
    </row>
    <row r="4" spans="1:20" ht="27.95" customHeight="1">
      <c r="A4" s="133" t="s">
        <v>152</v>
      </c>
      <c r="B4" s="133"/>
      <c r="C4" s="133"/>
      <c r="D4" s="133" t="s">
        <v>164</v>
      </c>
      <c r="E4" s="133" t="s">
        <v>165</v>
      </c>
      <c r="F4" s="133" t="s">
        <v>166</v>
      </c>
      <c r="G4" s="133" t="s">
        <v>167</v>
      </c>
      <c r="H4" s="133" t="s">
        <v>168</v>
      </c>
      <c r="I4" s="133" t="s">
        <v>169</v>
      </c>
      <c r="J4" s="133" t="s">
        <v>170</v>
      </c>
      <c r="K4" s="133" t="s">
        <v>171</v>
      </c>
      <c r="L4" s="133" t="s">
        <v>172</v>
      </c>
      <c r="M4" s="133" t="s">
        <v>173</v>
      </c>
      <c r="N4" s="133" t="s">
        <v>174</v>
      </c>
      <c r="O4" s="133" t="s">
        <v>175</v>
      </c>
      <c r="P4" s="133" t="s">
        <v>176</v>
      </c>
      <c r="Q4" s="133" t="s">
        <v>177</v>
      </c>
      <c r="R4" s="133" t="s">
        <v>178</v>
      </c>
      <c r="S4" s="133" t="s">
        <v>179</v>
      </c>
      <c r="T4" s="133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150" t="s">
        <v>206</v>
      </c>
      <c r="B10" s="150"/>
      <c r="C10" s="150"/>
      <c r="D10" s="150"/>
      <c r="E10" s="150"/>
      <c r="F10" s="150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128" t="s">
        <v>3</v>
      </c>
      <c r="C1" s="128"/>
    </row>
    <row r="2" spans="1:3" ht="24.95" customHeight="1">
      <c r="B2" s="128"/>
      <c r="C2" s="128"/>
    </row>
    <row r="3" spans="1:3" ht="31.15" customHeight="1">
      <c r="B3" s="129" t="s">
        <v>4</v>
      </c>
      <c r="C3" s="129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25" customHeight="1">
      <c r="B18" s="5">
        <v>15</v>
      </c>
      <c r="C18" s="6" t="s">
        <v>19</v>
      </c>
    </row>
    <row r="19" spans="2:3" ht="32.25" customHeight="1">
      <c r="B19" s="5">
        <v>16</v>
      </c>
      <c r="C19" s="6" t="s">
        <v>20</v>
      </c>
    </row>
    <row r="20" spans="2:3" ht="32.25" customHeight="1">
      <c r="B20" s="5">
        <v>17</v>
      </c>
      <c r="C20" s="6" t="s">
        <v>21</v>
      </c>
    </row>
    <row r="21" spans="2:3" ht="32.25" customHeight="1">
      <c r="B21" s="5">
        <v>18</v>
      </c>
      <c r="C21" s="6" t="s">
        <v>22</v>
      </c>
    </row>
    <row r="22" spans="2:3" ht="32.25" customHeight="1">
      <c r="B22" s="5">
        <v>19</v>
      </c>
      <c r="C22" s="6" t="s">
        <v>23</v>
      </c>
    </row>
    <row r="23" spans="2:3" ht="32.25" customHeight="1">
      <c r="B23" s="5">
        <v>20</v>
      </c>
      <c r="C23" s="6" t="s">
        <v>24</v>
      </c>
    </row>
    <row r="24" spans="2:3" ht="32.25" customHeight="1">
      <c r="B24" s="5">
        <v>21</v>
      </c>
      <c r="C24" s="6" t="s">
        <v>25</v>
      </c>
    </row>
    <row r="25" spans="2:3" ht="32.25" customHeight="1">
      <c r="B25" s="5">
        <v>22</v>
      </c>
      <c r="C25" s="6" t="s">
        <v>26</v>
      </c>
    </row>
    <row r="26" spans="2:3" ht="32.2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134" t="s">
        <v>294</v>
      </c>
      <c r="T1" s="134"/>
    </row>
    <row r="2" spans="1:20" ht="47.45" customHeight="1">
      <c r="A2" s="135" t="s">
        <v>22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20" ht="21.6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 t="s">
        <v>29</v>
      </c>
      <c r="T3" s="132"/>
    </row>
    <row r="4" spans="1:20" ht="29.25" customHeight="1">
      <c r="A4" s="133" t="s">
        <v>152</v>
      </c>
      <c r="B4" s="133"/>
      <c r="C4" s="133"/>
      <c r="D4" s="133" t="s">
        <v>164</v>
      </c>
      <c r="E4" s="133" t="s">
        <v>165</v>
      </c>
      <c r="F4" s="133" t="s">
        <v>182</v>
      </c>
      <c r="G4" s="133" t="s">
        <v>155</v>
      </c>
      <c r="H4" s="133"/>
      <c r="I4" s="133"/>
      <c r="J4" s="133"/>
      <c r="K4" s="133" t="s">
        <v>156</v>
      </c>
      <c r="L4" s="133"/>
      <c r="M4" s="133"/>
      <c r="N4" s="133"/>
      <c r="O4" s="133"/>
      <c r="P4" s="133"/>
      <c r="Q4" s="133"/>
      <c r="R4" s="133"/>
      <c r="S4" s="133"/>
      <c r="T4" s="133"/>
    </row>
    <row r="5" spans="1:20" ht="50.1" customHeight="1">
      <c r="A5" s="10" t="s">
        <v>160</v>
      </c>
      <c r="B5" s="10" t="s">
        <v>161</v>
      </c>
      <c r="C5" s="10" t="s">
        <v>162</v>
      </c>
      <c r="D5" s="133"/>
      <c r="E5" s="133"/>
      <c r="F5" s="133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150" t="s">
        <v>206</v>
      </c>
      <c r="B10" s="150"/>
      <c r="C10" s="150"/>
      <c r="D10" s="150"/>
      <c r="E10" s="150"/>
      <c r="F10" s="150"/>
      <c r="G10" s="150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135" t="s">
        <v>23</v>
      </c>
      <c r="B2" s="135"/>
      <c r="C2" s="135"/>
      <c r="D2" s="135"/>
      <c r="E2" s="135"/>
      <c r="F2" s="135"/>
      <c r="G2" s="135"/>
      <c r="H2" s="135"/>
    </row>
    <row r="3" spans="1:8" ht="24.2" customHeight="1">
      <c r="A3" s="131"/>
      <c r="B3" s="131"/>
      <c r="C3" s="131"/>
      <c r="D3" s="131"/>
      <c r="E3" s="131"/>
      <c r="F3" s="131"/>
      <c r="G3" s="131"/>
      <c r="H3" s="9" t="s">
        <v>29</v>
      </c>
    </row>
    <row r="4" spans="1:8" ht="19.899999999999999" customHeight="1">
      <c r="A4" s="133" t="s">
        <v>153</v>
      </c>
      <c r="B4" s="133" t="s">
        <v>154</v>
      </c>
      <c r="C4" s="133" t="s">
        <v>133</v>
      </c>
      <c r="D4" s="133" t="s">
        <v>296</v>
      </c>
      <c r="E4" s="133"/>
      <c r="F4" s="133"/>
      <c r="G4" s="133"/>
      <c r="H4" s="133" t="s">
        <v>156</v>
      </c>
    </row>
    <row r="5" spans="1:8" ht="23.25" customHeight="1">
      <c r="A5" s="133"/>
      <c r="B5" s="133"/>
      <c r="C5" s="133"/>
      <c r="D5" s="133" t="s">
        <v>135</v>
      </c>
      <c r="E5" s="133" t="s">
        <v>204</v>
      </c>
      <c r="F5" s="133"/>
      <c r="G5" s="133" t="s">
        <v>205</v>
      </c>
      <c r="H5" s="133"/>
    </row>
    <row r="6" spans="1:8" ht="23.25" customHeight="1">
      <c r="A6" s="133"/>
      <c r="B6" s="133"/>
      <c r="C6" s="133"/>
      <c r="D6" s="133"/>
      <c r="E6" s="10" t="s">
        <v>183</v>
      </c>
      <c r="F6" s="10" t="s">
        <v>175</v>
      </c>
      <c r="G6" s="133"/>
      <c r="H6" s="133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150" t="s">
        <v>206</v>
      </c>
      <c r="B13" s="150"/>
      <c r="C13" s="150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135" t="s">
        <v>24</v>
      </c>
      <c r="B2" s="135"/>
      <c r="C2" s="135"/>
      <c r="D2" s="135"/>
      <c r="E2" s="135"/>
      <c r="F2" s="135"/>
      <c r="G2" s="135"/>
      <c r="H2" s="135"/>
    </row>
    <row r="3" spans="1:8" ht="24.2" customHeight="1">
      <c r="A3" s="131"/>
      <c r="B3" s="131"/>
      <c r="C3" s="131"/>
      <c r="D3" s="131"/>
      <c r="E3" s="131"/>
      <c r="F3" s="131"/>
      <c r="G3" s="131"/>
      <c r="H3" s="9" t="s">
        <v>29</v>
      </c>
    </row>
    <row r="4" spans="1:8" ht="20.65" customHeight="1">
      <c r="A4" s="133" t="s">
        <v>153</v>
      </c>
      <c r="B4" s="133" t="s">
        <v>154</v>
      </c>
      <c r="C4" s="133" t="s">
        <v>133</v>
      </c>
      <c r="D4" s="133" t="s">
        <v>298</v>
      </c>
      <c r="E4" s="133"/>
      <c r="F4" s="133"/>
      <c r="G4" s="133"/>
      <c r="H4" s="133" t="s">
        <v>156</v>
      </c>
    </row>
    <row r="5" spans="1:8" ht="18.95" customHeight="1">
      <c r="A5" s="133"/>
      <c r="B5" s="133"/>
      <c r="C5" s="133"/>
      <c r="D5" s="133" t="s">
        <v>135</v>
      </c>
      <c r="E5" s="133" t="s">
        <v>204</v>
      </c>
      <c r="F5" s="133"/>
      <c r="G5" s="133" t="s">
        <v>205</v>
      </c>
      <c r="H5" s="133"/>
    </row>
    <row r="6" spans="1:8" ht="24.2" customHeight="1">
      <c r="A6" s="133"/>
      <c r="B6" s="133"/>
      <c r="C6" s="133"/>
      <c r="D6" s="133"/>
      <c r="E6" s="10" t="s">
        <v>183</v>
      </c>
      <c r="F6" s="10" t="s">
        <v>175</v>
      </c>
      <c r="G6" s="133"/>
      <c r="H6" s="133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150" t="s">
        <v>206</v>
      </c>
      <c r="B13" s="150"/>
      <c r="C13" s="150"/>
      <c r="D13" s="150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238"/>
  <sheetViews>
    <sheetView showZeros="0" workbookViewId="0">
      <selection activeCell="G22" sqref="G22"/>
    </sheetView>
  </sheetViews>
  <sheetFormatPr defaultColWidth="10" defaultRowHeight="13.5"/>
  <cols>
    <col min="1" max="1" width="10" style="81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80"/>
      <c r="M1" s="141" t="s">
        <v>299</v>
      </c>
      <c r="N1" s="141"/>
    </row>
    <row r="2" spans="1:14" ht="45.75" customHeight="1">
      <c r="A2" s="137" t="s">
        <v>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8.2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 t="s">
        <v>29</v>
      </c>
      <c r="N3" s="143"/>
    </row>
    <row r="4" spans="1:14" ht="26.1" customHeight="1">
      <c r="A4" s="139" t="s">
        <v>164</v>
      </c>
      <c r="B4" s="140" t="s">
        <v>300</v>
      </c>
      <c r="C4" s="140" t="s">
        <v>301</v>
      </c>
      <c r="D4" s="140"/>
      <c r="E4" s="140"/>
      <c r="F4" s="140"/>
      <c r="G4" s="140"/>
      <c r="H4" s="140"/>
      <c r="I4" s="140"/>
      <c r="J4" s="140"/>
      <c r="K4" s="140"/>
      <c r="L4" s="140"/>
      <c r="M4" s="140" t="s">
        <v>302</v>
      </c>
      <c r="N4" s="140"/>
    </row>
    <row r="5" spans="1:14" ht="31.9" customHeight="1">
      <c r="A5" s="139"/>
      <c r="B5" s="140"/>
      <c r="C5" s="140" t="s">
        <v>303</v>
      </c>
      <c r="D5" s="140" t="s">
        <v>136</v>
      </c>
      <c r="E5" s="140"/>
      <c r="F5" s="140"/>
      <c r="G5" s="140"/>
      <c r="H5" s="140"/>
      <c r="I5" s="140"/>
      <c r="J5" s="140" t="s">
        <v>304</v>
      </c>
      <c r="K5" s="140" t="s">
        <v>138</v>
      </c>
      <c r="L5" s="140" t="s">
        <v>139</v>
      </c>
      <c r="M5" s="140" t="s">
        <v>305</v>
      </c>
      <c r="N5" s="140" t="s">
        <v>306</v>
      </c>
    </row>
    <row r="6" spans="1:14" ht="44.85" customHeight="1">
      <c r="A6" s="139"/>
      <c r="B6" s="140"/>
      <c r="C6" s="140"/>
      <c r="D6" s="122" t="s">
        <v>307</v>
      </c>
      <c r="E6" s="122" t="s">
        <v>308</v>
      </c>
      <c r="F6" s="122" t="s">
        <v>309</v>
      </c>
      <c r="G6" s="122" t="s">
        <v>310</v>
      </c>
      <c r="H6" s="122" t="s">
        <v>311</v>
      </c>
      <c r="I6" s="122" t="s">
        <v>312</v>
      </c>
      <c r="J6" s="140"/>
      <c r="K6" s="140"/>
      <c r="L6" s="140"/>
      <c r="M6" s="140"/>
      <c r="N6" s="140"/>
    </row>
    <row r="7" spans="1:14" ht="22.9" customHeight="1">
      <c r="A7" s="95"/>
      <c r="B7" s="103" t="s">
        <v>133</v>
      </c>
      <c r="C7" s="97">
        <f t="shared" ref="C7:N7" si="0">SUM(C9:C10)</f>
        <v>25</v>
      </c>
      <c r="D7" s="97">
        <f t="shared" si="0"/>
        <v>25</v>
      </c>
      <c r="E7" s="97">
        <f t="shared" si="0"/>
        <v>25</v>
      </c>
      <c r="F7" s="97">
        <f t="shared" si="0"/>
        <v>0</v>
      </c>
      <c r="G7" s="97">
        <f t="shared" si="0"/>
        <v>0</v>
      </c>
      <c r="H7" s="97">
        <f t="shared" si="0"/>
        <v>0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25</v>
      </c>
      <c r="N7" s="97">
        <f t="shared" si="0"/>
        <v>0</v>
      </c>
    </row>
    <row r="8" spans="1:14" ht="22.9" customHeight="1">
      <c r="A8" s="124" t="s">
        <v>399</v>
      </c>
      <c r="B8" s="98" t="s">
        <v>397</v>
      </c>
      <c r="C8" s="97">
        <f t="shared" ref="C8:N8" si="1">SUM(C9:C10)</f>
        <v>25</v>
      </c>
      <c r="D8" s="97">
        <f t="shared" si="1"/>
        <v>25</v>
      </c>
      <c r="E8" s="97">
        <f t="shared" si="1"/>
        <v>25</v>
      </c>
      <c r="F8" s="97">
        <f t="shared" si="1"/>
        <v>0</v>
      </c>
      <c r="G8" s="97">
        <f t="shared" si="1"/>
        <v>0</v>
      </c>
      <c r="H8" s="97">
        <f t="shared" si="1"/>
        <v>0</v>
      </c>
      <c r="I8" s="97">
        <f t="shared" si="1"/>
        <v>0</v>
      </c>
      <c r="J8" s="97">
        <f t="shared" si="1"/>
        <v>0</v>
      </c>
      <c r="K8" s="97">
        <f t="shared" si="1"/>
        <v>0</v>
      </c>
      <c r="L8" s="97">
        <f t="shared" si="1"/>
        <v>0</v>
      </c>
      <c r="M8" s="97">
        <f t="shared" si="1"/>
        <v>25</v>
      </c>
      <c r="N8" s="97">
        <f t="shared" si="1"/>
        <v>0</v>
      </c>
    </row>
    <row r="9" spans="1:14" s="32" customFormat="1" ht="22.9" customHeight="1">
      <c r="A9" s="125" t="s">
        <v>420</v>
      </c>
      <c r="B9" s="100" t="s">
        <v>421</v>
      </c>
      <c r="C9" s="102">
        <v>5</v>
      </c>
      <c r="D9" s="102">
        <v>5</v>
      </c>
      <c r="E9" s="102">
        <v>5</v>
      </c>
      <c r="F9" s="102"/>
      <c r="G9" s="102"/>
      <c r="H9" s="102"/>
      <c r="I9" s="102"/>
      <c r="J9" s="102"/>
      <c r="K9" s="102"/>
      <c r="L9" s="102"/>
      <c r="M9" s="102">
        <v>5</v>
      </c>
      <c r="N9" s="101"/>
    </row>
    <row r="10" spans="1:14" s="32" customFormat="1" ht="22.9" customHeight="1">
      <c r="A10" s="125" t="s">
        <v>420</v>
      </c>
      <c r="B10" s="100" t="s">
        <v>422</v>
      </c>
      <c r="C10" s="102">
        <v>20</v>
      </c>
      <c r="D10" s="102">
        <v>20</v>
      </c>
      <c r="E10" s="102">
        <v>20</v>
      </c>
      <c r="F10" s="102"/>
      <c r="G10" s="102"/>
      <c r="H10" s="102"/>
      <c r="I10" s="102"/>
      <c r="J10" s="102"/>
      <c r="K10" s="102"/>
      <c r="L10" s="102"/>
      <c r="M10" s="102">
        <v>20</v>
      </c>
      <c r="N10" s="101"/>
    </row>
    <row r="11" spans="1:14" s="32" customFormat="1" ht="22.9" customHeight="1">
      <c r="A11" s="123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spans="1:14" s="32" customFormat="1" ht="22.9" customHeight="1">
      <c r="A12" s="123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23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23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23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23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23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23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23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23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23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23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23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23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23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23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23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23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23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23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23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23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23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23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23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23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23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23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23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23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23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23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23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23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23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23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23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23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23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23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23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23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23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23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23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23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23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23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23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23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23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23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23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23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23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23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23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23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23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23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23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23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23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23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23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23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23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23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23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23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23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23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23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23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23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23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23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23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23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23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23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23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23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23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23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23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23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23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23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23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23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23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23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23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23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23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23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23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23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23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23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23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23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23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23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23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23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23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23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23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23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23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23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23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23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23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23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23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23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23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23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23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23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23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23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23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23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23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23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23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23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23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23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23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23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23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23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23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23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23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23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23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23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23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23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23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23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23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23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23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23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23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23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23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23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23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23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23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23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23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23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23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23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23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23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23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23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23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23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23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23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23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23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23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23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23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23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23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23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23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23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23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23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23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23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23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23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23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23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23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23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23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23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23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23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23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23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23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23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23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23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23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23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23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23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23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23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23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23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23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23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23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23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23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23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23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23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23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23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23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23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23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23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23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23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23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23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23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28"/>
  <sheetViews>
    <sheetView workbookViewId="0">
      <pane ySplit="5" topLeftCell="A6" activePane="bottomLeft" state="frozen"/>
      <selection pane="bottomLeft" activeCell="P10" sqref="P1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128" t="s">
        <v>26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21.6" customHeight="1">
      <c r="A3" s="131" t="s">
        <v>398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2" t="s">
        <v>29</v>
      </c>
      <c r="M3" s="132"/>
    </row>
    <row r="4" spans="1:13" ht="33.6" customHeight="1">
      <c r="A4" s="133" t="s">
        <v>164</v>
      </c>
      <c r="B4" s="133" t="s">
        <v>314</v>
      </c>
      <c r="C4" s="133" t="s">
        <v>315</v>
      </c>
      <c r="D4" s="133" t="s">
        <v>316</v>
      </c>
      <c r="E4" s="133" t="s">
        <v>317</v>
      </c>
      <c r="F4" s="133"/>
      <c r="G4" s="133"/>
      <c r="H4" s="133"/>
      <c r="I4" s="133"/>
      <c r="J4" s="133"/>
      <c r="K4" s="133"/>
      <c r="L4" s="133"/>
      <c r="M4" s="133"/>
    </row>
    <row r="5" spans="1:13" ht="36.200000000000003" customHeight="1">
      <c r="A5" s="133"/>
      <c r="B5" s="133"/>
      <c r="C5" s="133"/>
      <c r="D5" s="133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201001</v>
      </c>
      <c r="B6" s="18" t="s">
        <v>397</v>
      </c>
      <c r="C6" s="15">
        <v>25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52">
        <v>201001</v>
      </c>
      <c r="B7" s="152" t="s">
        <v>421</v>
      </c>
      <c r="C7" s="153">
        <v>5</v>
      </c>
      <c r="D7" s="152"/>
      <c r="E7" s="151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52"/>
      <c r="B8" s="152"/>
      <c r="C8" s="153"/>
      <c r="D8" s="152"/>
      <c r="E8" s="151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52"/>
      <c r="B9" s="152"/>
      <c r="C9" s="153"/>
      <c r="D9" s="152"/>
      <c r="E9" s="151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52"/>
      <c r="B10" s="152"/>
      <c r="C10" s="153"/>
      <c r="D10" s="152"/>
      <c r="E10" s="151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52"/>
      <c r="B11" s="152"/>
      <c r="C11" s="153"/>
      <c r="D11" s="152"/>
      <c r="E11" s="151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52"/>
      <c r="B12" s="152"/>
      <c r="C12" s="153"/>
      <c r="D12" s="152"/>
      <c r="E12" s="151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52"/>
      <c r="B13" s="152"/>
      <c r="C13" s="153"/>
      <c r="D13" s="152"/>
      <c r="E13" s="151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52"/>
      <c r="B14" s="152"/>
      <c r="C14" s="153"/>
      <c r="D14" s="152"/>
      <c r="E14" s="151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52"/>
      <c r="B15" s="152"/>
      <c r="C15" s="153"/>
      <c r="D15" s="152"/>
      <c r="E15" s="151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52"/>
      <c r="B16" s="152"/>
      <c r="C16" s="153"/>
      <c r="D16" s="152"/>
      <c r="E16" s="151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52"/>
      <c r="B17" s="152"/>
      <c r="C17" s="153"/>
      <c r="D17" s="152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52">
        <v>201001</v>
      </c>
      <c r="B18" s="152" t="s">
        <v>422</v>
      </c>
      <c r="C18" s="153">
        <v>20</v>
      </c>
      <c r="D18" s="152"/>
      <c r="E18" s="151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52"/>
      <c r="B19" s="152"/>
      <c r="C19" s="153"/>
      <c r="D19" s="152"/>
      <c r="E19" s="151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52"/>
      <c r="B20" s="152"/>
      <c r="C20" s="153"/>
      <c r="D20" s="152"/>
      <c r="E20" s="151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52"/>
      <c r="B21" s="152"/>
      <c r="C21" s="153"/>
      <c r="D21" s="152"/>
      <c r="E21" s="151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52"/>
      <c r="B22" s="152"/>
      <c r="C22" s="153"/>
      <c r="D22" s="152"/>
      <c r="E22" s="151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52"/>
      <c r="B23" s="152"/>
      <c r="C23" s="153"/>
      <c r="D23" s="152"/>
      <c r="E23" s="151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52"/>
      <c r="B24" s="152"/>
      <c r="C24" s="153"/>
      <c r="D24" s="152"/>
      <c r="E24" s="151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52"/>
      <c r="B25" s="152"/>
      <c r="C25" s="153"/>
      <c r="D25" s="152"/>
      <c r="E25" s="151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52"/>
      <c r="B26" s="152"/>
      <c r="C26" s="153"/>
      <c r="D26" s="152"/>
      <c r="E26" s="151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52"/>
      <c r="B27" s="152"/>
      <c r="C27" s="153"/>
      <c r="D27" s="152"/>
      <c r="E27" s="151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52"/>
      <c r="B28" s="152"/>
      <c r="C28" s="153"/>
      <c r="D28" s="152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</sheetData>
  <mergeCells count="22"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23.25" customHeight="1">
      <c r="A3" s="155" t="s">
        <v>398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32" t="s">
        <v>29</v>
      </c>
      <c r="R4" s="132"/>
      <c r="S4" s="132"/>
    </row>
    <row r="5" spans="1:19" ht="18.2" customHeight="1">
      <c r="A5" s="133" t="s">
        <v>284</v>
      </c>
      <c r="B5" s="133" t="s">
        <v>285</v>
      </c>
      <c r="C5" s="133" t="s">
        <v>343</v>
      </c>
      <c r="D5" s="133"/>
      <c r="E5" s="133"/>
      <c r="F5" s="133"/>
      <c r="G5" s="133"/>
      <c r="H5" s="133"/>
      <c r="I5" s="133"/>
      <c r="J5" s="133" t="s">
        <v>344</v>
      </c>
      <c r="K5" s="133" t="s">
        <v>345</v>
      </c>
      <c r="L5" s="133"/>
      <c r="M5" s="133"/>
      <c r="N5" s="133"/>
      <c r="O5" s="133"/>
      <c r="P5" s="133"/>
      <c r="Q5" s="133"/>
      <c r="R5" s="133"/>
      <c r="S5" s="133"/>
    </row>
    <row r="6" spans="1:19" ht="18.95" customHeight="1">
      <c r="A6" s="133"/>
      <c r="B6" s="133"/>
      <c r="C6" s="133" t="s">
        <v>315</v>
      </c>
      <c r="D6" s="133" t="s">
        <v>346</v>
      </c>
      <c r="E6" s="133"/>
      <c r="F6" s="133"/>
      <c r="G6" s="133"/>
      <c r="H6" s="133" t="s">
        <v>347</v>
      </c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19" ht="30.75" customHeight="1">
      <c r="A7" s="133"/>
      <c r="B7" s="133"/>
      <c r="C7" s="133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133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52">
        <v>201001</v>
      </c>
      <c r="B8" s="152" t="s">
        <v>397</v>
      </c>
      <c r="C8" s="153">
        <v>73.69</v>
      </c>
      <c r="D8" s="153">
        <v>73.69</v>
      </c>
      <c r="E8" s="153"/>
      <c r="F8" s="153"/>
      <c r="G8" s="153"/>
      <c r="H8" s="153">
        <v>48.689999999999991</v>
      </c>
      <c r="I8" s="153">
        <v>25</v>
      </c>
      <c r="J8" s="152"/>
      <c r="K8" s="152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52"/>
      <c r="B9" s="152"/>
      <c r="C9" s="153"/>
      <c r="D9" s="153"/>
      <c r="E9" s="153"/>
      <c r="F9" s="153"/>
      <c r="G9" s="153"/>
      <c r="H9" s="153"/>
      <c r="I9" s="153"/>
      <c r="J9" s="152"/>
      <c r="K9" s="152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52"/>
      <c r="B10" s="152"/>
      <c r="C10" s="153"/>
      <c r="D10" s="153"/>
      <c r="E10" s="153"/>
      <c r="F10" s="153"/>
      <c r="G10" s="153"/>
      <c r="H10" s="153"/>
      <c r="I10" s="153"/>
      <c r="J10" s="152"/>
      <c r="K10" s="152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52"/>
      <c r="B11" s="152"/>
      <c r="C11" s="153"/>
      <c r="D11" s="153"/>
      <c r="E11" s="153"/>
      <c r="F11" s="153"/>
      <c r="G11" s="153"/>
      <c r="H11" s="153"/>
      <c r="I11" s="153"/>
      <c r="J11" s="152"/>
      <c r="K11" s="156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52"/>
      <c r="B12" s="152"/>
      <c r="C12" s="153"/>
      <c r="D12" s="153"/>
      <c r="E12" s="153"/>
      <c r="F12" s="153"/>
      <c r="G12" s="153"/>
      <c r="H12" s="153"/>
      <c r="I12" s="153"/>
      <c r="J12" s="152"/>
      <c r="K12" s="156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52"/>
      <c r="B13" s="152"/>
      <c r="C13" s="153"/>
      <c r="D13" s="153"/>
      <c r="E13" s="153"/>
      <c r="F13" s="153"/>
      <c r="G13" s="153"/>
      <c r="H13" s="153"/>
      <c r="I13" s="153"/>
      <c r="J13" s="152"/>
      <c r="K13" s="156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52"/>
      <c r="B14" s="152"/>
      <c r="C14" s="153"/>
      <c r="D14" s="153"/>
      <c r="E14" s="153"/>
      <c r="F14" s="153"/>
      <c r="G14" s="153"/>
      <c r="H14" s="153"/>
      <c r="I14" s="153"/>
      <c r="J14" s="152"/>
      <c r="K14" s="156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52"/>
      <c r="B15" s="152"/>
      <c r="C15" s="153"/>
      <c r="D15" s="153"/>
      <c r="E15" s="153"/>
      <c r="F15" s="153"/>
      <c r="G15" s="153"/>
      <c r="H15" s="153"/>
      <c r="I15" s="153"/>
      <c r="J15" s="152"/>
      <c r="K15" s="156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52"/>
      <c r="B16" s="152"/>
      <c r="C16" s="153"/>
      <c r="D16" s="153"/>
      <c r="E16" s="153"/>
      <c r="F16" s="153"/>
      <c r="G16" s="153"/>
      <c r="H16" s="153"/>
      <c r="I16" s="153"/>
      <c r="J16" s="152"/>
      <c r="K16" s="156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52"/>
      <c r="B17" s="152"/>
      <c r="C17" s="153"/>
      <c r="D17" s="153"/>
      <c r="E17" s="153"/>
      <c r="F17" s="153"/>
      <c r="G17" s="153"/>
      <c r="H17" s="153"/>
      <c r="I17" s="153"/>
      <c r="J17" s="152"/>
      <c r="K17" s="156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52"/>
      <c r="B18" s="152"/>
      <c r="C18" s="153"/>
      <c r="D18" s="153"/>
      <c r="E18" s="153"/>
      <c r="F18" s="153"/>
      <c r="G18" s="153"/>
      <c r="H18" s="153"/>
      <c r="I18" s="153"/>
      <c r="J18" s="152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6"/>
  <sheetViews>
    <sheetView workbookViewId="0">
      <selection activeCell="A4" sqref="A4:A6"/>
    </sheetView>
  </sheetViews>
  <sheetFormatPr defaultRowHeight="13.5"/>
  <cols>
    <col min="1" max="1" width="9" style="48"/>
    <col min="2" max="8" width="9" style="48" customWidth="1"/>
    <col min="9" max="9" width="9" style="48"/>
    <col min="10" max="10" width="9" style="48" customWidth="1"/>
    <col min="11" max="12" width="9" style="48"/>
    <col min="13" max="13" width="9" style="48" customWidth="1"/>
    <col min="14" max="14" width="9" style="48"/>
    <col min="15" max="15" width="9" style="48" customWidth="1"/>
    <col min="16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59" t="s">
        <v>354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47"/>
    </row>
    <row r="3" spans="1:18">
      <c r="A3" s="160" t="str">
        <f>封面!D5&amp;封面!E5</f>
        <v>单位名称：祁东县档案馆</v>
      </c>
      <c r="B3" s="160"/>
      <c r="C3" s="160"/>
      <c r="D3" s="160"/>
      <c r="E3" s="160"/>
      <c r="F3" s="46"/>
      <c r="G3" s="46"/>
      <c r="H3" s="46"/>
      <c r="I3" s="46"/>
      <c r="J3" s="46"/>
      <c r="K3" s="46"/>
      <c r="L3" s="46"/>
      <c r="M3" s="46"/>
      <c r="N3" s="46"/>
      <c r="O3" s="46"/>
      <c r="P3" s="161" t="s">
        <v>355</v>
      </c>
      <c r="Q3" s="161"/>
      <c r="R3" s="47"/>
    </row>
    <row r="4" spans="1:18">
      <c r="A4" s="162" t="s">
        <v>356</v>
      </c>
      <c r="B4" s="162" t="s">
        <v>357</v>
      </c>
      <c r="C4" s="162" t="s">
        <v>358</v>
      </c>
      <c r="D4" s="162" t="s">
        <v>359</v>
      </c>
      <c r="E4" s="162" t="s">
        <v>350</v>
      </c>
      <c r="F4" s="163" t="s">
        <v>360</v>
      </c>
      <c r="G4" s="163"/>
      <c r="H4" s="163"/>
      <c r="I4" s="163"/>
      <c r="J4" s="163"/>
      <c r="K4" s="163"/>
      <c r="L4" s="163"/>
      <c r="M4" s="163"/>
      <c r="N4" s="163"/>
      <c r="O4" s="163"/>
      <c r="P4" s="164"/>
      <c r="Q4" s="164"/>
      <c r="R4" s="47"/>
    </row>
    <row r="5" spans="1:18">
      <c r="A5" s="162"/>
      <c r="B5" s="162"/>
      <c r="C5" s="162"/>
      <c r="D5" s="162"/>
      <c r="E5" s="162"/>
      <c r="F5" s="163" t="s">
        <v>133</v>
      </c>
      <c r="G5" s="158" t="s">
        <v>361</v>
      </c>
      <c r="H5" s="157"/>
      <c r="I5" s="157"/>
      <c r="J5" s="157" t="s">
        <v>362</v>
      </c>
      <c r="K5" s="157" t="s">
        <v>363</v>
      </c>
      <c r="L5" s="157" t="s">
        <v>364</v>
      </c>
      <c r="M5" s="157" t="s">
        <v>365</v>
      </c>
      <c r="N5" s="157" t="s">
        <v>145</v>
      </c>
      <c r="O5" s="157" t="s">
        <v>146</v>
      </c>
      <c r="P5" s="157" t="s">
        <v>366</v>
      </c>
      <c r="Q5" s="157" t="s">
        <v>367</v>
      </c>
      <c r="R5" s="47"/>
    </row>
    <row r="6" spans="1:18" ht="36">
      <c r="A6" s="162"/>
      <c r="B6" s="162"/>
      <c r="C6" s="162"/>
      <c r="D6" s="162"/>
      <c r="E6" s="162"/>
      <c r="F6" s="165"/>
      <c r="G6" s="49" t="s">
        <v>135</v>
      </c>
      <c r="H6" s="50" t="s">
        <v>368</v>
      </c>
      <c r="I6" s="51" t="s">
        <v>369</v>
      </c>
      <c r="J6" s="157"/>
      <c r="K6" s="157"/>
      <c r="L6" s="157"/>
      <c r="M6" s="157"/>
      <c r="N6" s="157"/>
      <c r="O6" s="157"/>
      <c r="P6" s="157"/>
      <c r="Q6" s="157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  <mergeCell ref="K5:K6"/>
    <mergeCell ref="L5:L6"/>
    <mergeCell ref="M5:M6"/>
    <mergeCell ref="N5:N6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16"/>
  <sheetViews>
    <sheetView workbookViewId="0">
      <selection activeCell="A5" sqref="A5:E5"/>
    </sheetView>
  </sheetViews>
  <sheetFormatPr defaultRowHeight="13.5"/>
  <cols>
    <col min="1" max="17" width="9" style="48" customWidth="1"/>
    <col min="18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59" t="s">
        <v>391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66" t="s">
        <v>355</v>
      </c>
      <c r="Q3" s="166"/>
      <c r="R3" s="47"/>
    </row>
    <row r="4" spans="1:18">
      <c r="A4" s="160" t="str">
        <f>'24政府采购预算表（货物、工程采购）'!A3:E3</f>
        <v>单位名称：祁东县档案馆</v>
      </c>
      <c r="B4" s="160"/>
      <c r="C4" s="160"/>
      <c r="D4" s="160"/>
      <c r="E4" s="160"/>
      <c r="F4" s="160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67" t="s">
        <v>392</v>
      </c>
      <c r="B5" s="168"/>
      <c r="C5" s="168"/>
      <c r="D5" s="168"/>
      <c r="E5" s="169"/>
      <c r="F5" s="163" t="s">
        <v>360</v>
      </c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164"/>
      <c r="R5" s="47"/>
    </row>
    <row r="6" spans="1:18">
      <c r="A6" s="170" t="s">
        <v>393</v>
      </c>
      <c r="B6" s="170" t="s">
        <v>357</v>
      </c>
      <c r="C6" s="170" t="s">
        <v>394</v>
      </c>
      <c r="D6" s="170" t="s">
        <v>395</v>
      </c>
      <c r="E6" s="170" t="s">
        <v>396</v>
      </c>
      <c r="F6" s="163" t="s">
        <v>133</v>
      </c>
      <c r="G6" s="158" t="s">
        <v>361</v>
      </c>
      <c r="H6" s="157"/>
      <c r="I6" s="157"/>
      <c r="J6" s="157" t="s">
        <v>362</v>
      </c>
      <c r="K6" s="157" t="s">
        <v>363</v>
      </c>
      <c r="L6" s="157" t="s">
        <v>364</v>
      </c>
      <c r="M6" s="157" t="s">
        <v>365</v>
      </c>
      <c r="N6" s="157" t="s">
        <v>145</v>
      </c>
      <c r="O6" s="157" t="s">
        <v>146</v>
      </c>
      <c r="P6" s="157" t="s">
        <v>366</v>
      </c>
      <c r="Q6" s="157" t="s">
        <v>367</v>
      </c>
      <c r="R6" s="47"/>
    </row>
    <row r="7" spans="1:18" ht="36">
      <c r="A7" s="171"/>
      <c r="B7" s="171"/>
      <c r="C7" s="171"/>
      <c r="D7" s="171"/>
      <c r="E7" s="171"/>
      <c r="F7" s="165"/>
      <c r="G7" s="49" t="s">
        <v>135</v>
      </c>
      <c r="H7" s="50" t="s">
        <v>368</v>
      </c>
      <c r="I7" s="51" t="s">
        <v>369</v>
      </c>
      <c r="J7" s="157"/>
      <c r="K7" s="157"/>
      <c r="L7" s="157"/>
      <c r="M7" s="157"/>
      <c r="N7" s="157"/>
      <c r="O7" s="157"/>
      <c r="P7" s="157"/>
      <c r="Q7" s="157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17"/>
  <sheetViews>
    <sheetView tabSelected="1"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74" t="s">
        <v>372</v>
      </c>
      <c r="B2" s="174"/>
      <c r="C2" s="174"/>
      <c r="D2" s="59" t="s">
        <v>373</v>
      </c>
    </row>
    <row r="3" spans="1:4" ht="20.25" customHeight="1">
      <c r="A3" s="175" t="str">
        <f>'24政府采购预算表（货物、工程采购）'!A3:E3</f>
        <v>单位名称：祁东县档案馆</v>
      </c>
      <c r="B3" s="175"/>
      <c r="C3" s="175"/>
      <c r="D3" s="59"/>
    </row>
    <row r="4" spans="1:4">
      <c r="A4" s="176" t="s">
        <v>374</v>
      </c>
      <c r="B4" s="176" t="s">
        <v>375</v>
      </c>
      <c r="C4" s="176" t="s">
        <v>376</v>
      </c>
      <c r="D4" s="172" t="s">
        <v>377</v>
      </c>
    </row>
    <row r="5" spans="1:4">
      <c r="A5" s="176"/>
      <c r="B5" s="176"/>
      <c r="C5" s="176"/>
      <c r="D5" s="173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130" t="s">
        <v>5</v>
      </c>
      <c r="B2" s="130"/>
      <c r="C2" s="130"/>
      <c r="D2" s="130"/>
      <c r="E2" s="130"/>
      <c r="F2" s="130"/>
      <c r="G2" s="130"/>
      <c r="H2" s="130"/>
    </row>
    <row r="3" spans="1:8" ht="17.25" customHeight="1">
      <c r="A3" s="131" t="s">
        <v>398</v>
      </c>
      <c r="B3" s="131"/>
      <c r="C3" s="131"/>
      <c r="D3" s="131"/>
      <c r="E3" s="131"/>
      <c r="F3" s="131"/>
      <c r="G3" s="132" t="s">
        <v>29</v>
      </c>
      <c r="H3" s="132"/>
    </row>
    <row r="4" spans="1:8" ht="17.850000000000001" customHeight="1">
      <c r="A4" s="133" t="s">
        <v>30</v>
      </c>
      <c r="B4" s="133"/>
      <c r="C4" s="133" t="s">
        <v>31</v>
      </c>
      <c r="D4" s="133"/>
      <c r="E4" s="133"/>
      <c r="F4" s="133"/>
      <c r="G4" s="133"/>
      <c r="H4" s="133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73.69</v>
      </c>
      <c r="C6" s="78" t="s">
        <v>38</v>
      </c>
      <c r="D6" s="14">
        <v>63.32</v>
      </c>
      <c r="E6" s="11" t="s">
        <v>39</v>
      </c>
      <c r="F6" s="15">
        <f>SUM(F7:F9)</f>
        <v>48.689999999999991</v>
      </c>
      <c r="G6" s="78" t="s">
        <v>40</v>
      </c>
      <c r="H6" s="12">
        <v>40.819999999999993</v>
      </c>
    </row>
    <row r="7" spans="1:8" ht="16.350000000000001" customHeight="1">
      <c r="A7" s="78" t="s">
        <v>41</v>
      </c>
      <c r="B7" s="12">
        <v>73.69</v>
      </c>
      <c r="C7" s="78" t="s">
        <v>42</v>
      </c>
      <c r="D7" s="14"/>
      <c r="E7" s="78" t="s">
        <v>43</v>
      </c>
      <c r="F7" s="12">
        <v>40.819999999999993</v>
      </c>
      <c r="G7" s="78" t="s">
        <v>44</v>
      </c>
      <c r="H7" s="12">
        <v>12.8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7.8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7.0000000000000007E-2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25</v>
      </c>
      <c r="G10" s="78" t="s">
        <v>56</v>
      </c>
      <c r="H10" s="12">
        <v>20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25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4.7300000000000004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7.0000000000000007E-2</v>
      </c>
    </row>
    <row r="15" spans="1:8" ht="16.350000000000001" customHeight="1">
      <c r="A15" s="78" t="s">
        <v>73</v>
      </c>
      <c r="B15" s="12"/>
      <c r="C15" s="78" t="s">
        <v>74</v>
      </c>
      <c r="D15" s="14">
        <v>2.09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3.55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5.75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5.75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5.75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5.75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5.75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5.75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5.75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5.75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73.69</v>
      </c>
      <c r="C36" s="11" t="s">
        <v>125</v>
      </c>
      <c r="D36" s="15">
        <f>SUM(D6:D35)</f>
        <v>73.69</v>
      </c>
      <c r="E36" s="11" t="s">
        <v>125</v>
      </c>
      <c r="F36" s="15">
        <f>SUM(F6,F10,F21)</f>
        <v>73.69</v>
      </c>
      <c r="G36" s="11" t="s">
        <v>125</v>
      </c>
      <c r="H36" s="15">
        <f>SUM(H6:H19)</f>
        <v>73.689999999999984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73.69</v>
      </c>
      <c r="C39" s="11" t="s">
        <v>129</v>
      </c>
      <c r="D39" s="15">
        <f>SUM(D36,D37)</f>
        <v>73.69</v>
      </c>
      <c r="E39" s="11" t="s">
        <v>129</v>
      </c>
      <c r="F39" s="15">
        <f>SUM(F36,F37)</f>
        <v>73.69</v>
      </c>
      <c r="G39" s="11" t="s">
        <v>129</v>
      </c>
      <c r="H39" s="15">
        <f>SUM(H36,H37)</f>
        <v>73.689999999999984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134" t="s">
        <v>130</v>
      </c>
      <c r="Y1" s="134"/>
    </row>
    <row r="2" spans="1:25" ht="33.6" customHeight="1">
      <c r="A2" s="135" t="s">
        <v>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25" ht="22.35" customHeight="1">
      <c r="A3" s="131" t="s">
        <v>398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2" t="s">
        <v>29</v>
      </c>
      <c r="Y3" s="132"/>
    </row>
    <row r="4" spans="1:25" ht="22.35" customHeight="1">
      <c r="A4" s="136" t="s">
        <v>131</v>
      </c>
      <c r="B4" s="136" t="s">
        <v>132</v>
      </c>
      <c r="C4" s="136" t="s">
        <v>133</v>
      </c>
      <c r="D4" s="136" t="s">
        <v>134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 t="s">
        <v>126</v>
      </c>
      <c r="T4" s="136"/>
      <c r="U4" s="136"/>
      <c r="V4" s="136"/>
      <c r="W4" s="136"/>
      <c r="X4" s="136"/>
      <c r="Y4" s="136"/>
    </row>
    <row r="5" spans="1:25" ht="22.35" customHeight="1">
      <c r="A5" s="136"/>
      <c r="B5" s="136"/>
      <c r="C5" s="136"/>
      <c r="D5" s="136" t="s">
        <v>135</v>
      </c>
      <c r="E5" s="136" t="s">
        <v>136</v>
      </c>
      <c r="F5" s="136" t="s">
        <v>137</v>
      </c>
      <c r="G5" s="136" t="s">
        <v>138</v>
      </c>
      <c r="H5" s="136" t="s">
        <v>139</v>
      </c>
      <c r="I5" s="136" t="s">
        <v>140</v>
      </c>
      <c r="J5" s="136" t="s">
        <v>141</v>
      </c>
      <c r="K5" s="136"/>
      <c r="L5" s="136"/>
      <c r="M5" s="136"/>
      <c r="N5" s="136" t="s">
        <v>142</v>
      </c>
      <c r="O5" s="136" t="s">
        <v>143</v>
      </c>
      <c r="P5" s="136" t="s">
        <v>144</v>
      </c>
      <c r="Q5" s="136" t="s">
        <v>145</v>
      </c>
      <c r="R5" s="136" t="s">
        <v>146</v>
      </c>
      <c r="S5" s="136" t="s">
        <v>135</v>
      </c>
      <c r="T5" s="136" t="s">
        <v>136</v>
      </c>
      <c r="U5" s="136" t="s">
        <v>137</v>
      </c>
      <c r="V5" s="136" t="s">
        <v>138</v>
      </c>
      <c r="W5" s="136" t="s">
        <v>139</v>
      </c>
      <c r="X5" s="136" t="s">
        <v>140</v>
      </c>
      <c r="Y5" s="136" t="s">
        <v>147</v>
      </c>
    </row>
    <row r="6" spans="1:25" ht="22.35" customHeight="1">
      <c r="A6" s="136"/>
      <c r="B6" s="136"/>
      <c r="C6" s="136"/>
      <c r="D6" s="136"/>
      <c r="E6" s="136"/>
      <c r="F6" s="136"/>
      <c r="G6" s="136"/>
      <c r="H6" s="136"/>
      <c r="I6" s="136"/>
      <c r="J6" s="73" t="s">
        <v>148</v>
      </c>
      <c r="K6" s="73" t="s">
        <v>149</v>
      </c>
      <c r="L6" s="73" t="s">
        <v>150</v>
      </c>
      <c r="M6" s="73" t="s">
        <v>139</v>
      </c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</row>
    <row r="7" spans="1:25" ht="22.9" customHeight="1">
      <c r="A7" s="11"/>
      <c r="B7" s="11" t="s">
        <v>133</v>
      </c>
      <c r="C7" s="17">
        <f t="shared" ref="C7:C9" si="0">D7+S7</f>
        <v>73.69</v>
      </c>
      <c r="D7" s="17">
        <f t="shared" ref="D7:D9" si="1">SUM(E7:R7)</f>
        <v>73.69</v>
      </c>
      <c r="E7" s="17">
        <f>E9</f>
        <v>73.69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201</v>
      </c>
      <c r="B8" s="18" t="s">
        <v>397</v>
      </c>
      <c r="C8" s="17">
        <f t="shared" si="0"/>
        <v>73.69</v>
      </c>
      <c r="D8" s="17">
        <f t="shared" si="1"/>
        <v>73.69</v>
      </c>
      <c r="E8" s="17">
        <f>E9</f>
        <v>73.69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201001</v>
      </c>
      <c r="B9" s="19" t="s">
        <v>397</v>
      </c>
      <c r="C9" s="14">
        <f t="shared" si="0"/>
        <v>73.69</v>
      </c>
      <c r="D9" s="14">
        <f t="shared" si="1"/>
        <v>73.69</v>
      </c>
      <c r="E9" s="12">
        <v>73.69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81" customWidth="1"/>
    <col min="2" max="2" width="4.875" style="81" customWidth="1"/>
    <col min="3" max="3" width="5" style="81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80"/>
      <c r="D1" s="31"/>
      <c r="K1" s="75" t="s">
        <v>151</v>
      </c>
    </row>
    <row r="2" spans="1:11" ht="31.9" customHeight="1">
      <c r="A2" s="137" t="s">
        <v>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4.95" customHeight="1">
      <c r="A3" s="138" t="s">
        <v>398</v>
      </c>
      <c r="B3" s="138"/>
      <c r="C3" s="138"/>
      <c r="D3" s="138"/>
      <c r="E3" s="138"/>
      <c r="F3" s="138"/>
      <c r="G3" s="138"/>
      <c r="H3" s="138"/>
      <c r="I3" s="138"/>
      <c r="J3" s="138"/>
      <c r="K3" s="76" t="s">
        <v>29</v>
      </c>
    </row>
    <row r="4" spans="1:11" ht="27.6" customHeight="1">
      <c r="A4" s="139" t="s">
        <v>152</v>
      </c>
      <c r="B4" s="139"/>
      <c r="C4" s="139"/>
      <c r="D4" s="140" t="s">
        <v>153</v>
      </c>
      <c r="E4" s="140" t="s">
        <v>154</v>
      </c>
      <c r="F4" s="140" t="s">
        <v>133</v>
      </c>
      <c r="G4" s="140" t="s">
        <v>155</v>
      </c>
      <c r="H4" s="140" t="s">
        <v>156</v>
      </c>
      <c r="I4" s="140" t="s">
        <v>157</v>
      </c>
      <c r="J4" s="140" t="s">
        <v>158</v>
      </c>
      <c r="K4" s="140" t="s">
        <v>159</v>
      </c>
    </row>
    <row r="5" spans="1:11" ht="25.9" customHeight="1">
      <c r="A5" s="83" t="s">
        <v>160</v>
      </c>
      <c r="B5" s="83" t="s">
        <v>161</v>
      </c>
      <c r="C5" s="83" t="s">
        <v>162</v>
      </c>
      <c r="D5" s="140"/>
      <c r="E5" s="140"/>
      <c r="F5" s="140"/>
      <c r="G5" s="140"/>
      <c r="H5" s="140"/>
      <c r="I5" s="140"/>
      <c r="J5" s="140"/>
      <c r="K5" s="140"/>
    </row>
    <row r="6" spans="1:11" ht="22.9" customHeight="1">
      <c r="A6" s="84"/>
      <c r="B6" s="84"/>
      <c r="C6" s="84"/>
      <c r="D6" s="85" t="s">
        <v>133</v>
      </c>
      <c r="E6" s="85"/>
      <c r="F6" s="86">
        <f t="shared" ref="F6:K6" si="0">SUMPRODUCT(($C$9:$C$20&lt;&gt;"")*F9:F20)</f>
        <v>73.69</v>
      </c>
      <c r="G6" s="86">
        <f t="shared" si="0"/>
        <v>48.69</v>
      </c>
      <c r="H6" s="86">
        <f t="shared" si="0"/>
        <v>25</v>
      </c>
      <c r="I6" s="86">
        <f t="shared" si="0"/>
        <v>0</v>
      </c>
      <c r="J6" s="85">
        <f t="shared" si="0"/>
        <v>0</v>
      </c>
      <c r="K6" s="85">
        <f t="shared" si="0"/>
        <v>0</v>
      </c>
    </row>
    <row r="7" spans="1:11" ht="22.9" customHeight="1">
      <c r="A7" s="87"/>
      <c r="B7" s="87"/>
      <c r="C7" s="87"/>
      <c r="D7" s="88">
        <v>201</v>
      </c>
      <c r="E7" s="88" t="s">
        <v>397</v>
      </c>
      <c r="F7" s="86">
        <f t="shared" ref="F7:K7" si="1">SUMPRODUCT(($C$9:$C$20&lt;&gt;"")*F9:F20)</f>
        <v>73.69</v>
      </c>
      <c r="G7" s="86">
        <f t="shared" si="1"/>
        <v>48.69</v>
      </c>
      <c r="H7" s="86">
        <f t="shared" si="1"/>
        <v>25</v>
      </c>
      <c r="I7" s="86">
        <f t="shared" si="1"/>
        <v>0</v>
      </c>
      <c r="J7" s="85">
        <f t="shared" si="1"/>
        <v>0</v>
      </c>
      <c r="K7" s="85">
        <f t="shared" si="1"/>
        <v>0</v>
      </c>
    </row>
    <row r="8" spans="1:11" s="32" customFormat="1" ht="22.9" customHeight="1">
      <c r="A8" s="87"/>
      <c r="B8" s="87"/>
      <c r="C8" s="87"/>
      <c r="D8" s="88">
        <v>201001</v>
      </c>
      <c r="E8" s="88" t="s">
        <v>397</v>
      </c>
      <c r="F8" s="86">
        <f t="shared" ref="F8:K8" si="2">SUMPRODUCT(($C$9:$C$20&lt;&gt;"")*F9:F20)</f>
        <v>73.69</v>
      </c>
      <c r="G8" s="86">
        <f t="shared" si="2"/>
        <v>48.69</v>
      </c>
      <c r="H8" s="86">
        <f t="shared" si="2"/>
        <v>25</v>
      </c>
      <c r="I8" s="86">
        <f t="shared" si="2"/>
        <v>0</v>
      </c>
      <c r="J8" s="85">
        <f t="shared" si="2"/>
        <v>0</v>
      </c>
      <c r="K8" s="85">
        <f t="shared" si="2"/>
        <v>0</v>
      </c>
    </row>
    <row r="9" spans="1:11" s="32" customFormat="1" ht="28.5" customHeight="1">
      <c r="A9" s="89" t="s">
        <v>399</v>
      </c>
      <c r="B9" s="89" t="s">
        <v>400</v>
      </c>
      <c r="C9" s="89" t="s">
        <v>400</v>
      </c>
      <c r="D9" s="90">
        <v>201</v>
      </c>
      <c r="E9" s="91" t="s">
        <v>401</v>
      </c>
      <c r="F9" s="92">
        <v>63.32</v>
      </c>
      <c r="G9" s="92">
        <v>38.32</v>
      </c>
      <c r="H9" s="92">
        <v>25</v>
      </c>
      <c r="I9" s="92"/>
      <c r="J9" s="91"/>
      <c r="K9" s="91"/>
    </row>
    <row r="10" spans="1:11" s="32" customFormat="1" ht="28.5" customHeight="1">
      <c r="A10" s="89" t="s">
        <v>399</v>
      </c>
      <c r="B10" s="89" t="s">
        <v>402</v>
      </c>
      <c r="C10" s="89" t="s">
        <v>400</v>
      </c>
      <c r="D10" s="90">
        <v>20126</v>
      </c>
      <c r="E10" s="91" t="s">
        <v>403</v>
      </c>
      <c r="F10" s="92">
        <v>63.32</v>
      </c>
      <c r="G10" s="92">
        <v>38.32</v>
      </c>
      <c r="H10" s="92">
        <v>25</v>
      </c>
      <c r="I10" s="92"/>
      <c r="J10" s="91"/>
      <c r="K10" s="91"/>
    </row>
    <row r="11" spans="1:11" s="32" customFormat="1" ht="28.5" customHeight="1">
      <c r="A11" s="89" t="s">
        <v>399</v>
      </c>
      <c r="B11" s="89" t="s">
        <v>402</v>
      </c>
      <c r="C11" s="89" t="s">
        <v>404</v>
      </c>
      <c r="D11" s="90">
        <v>2012601</v>
      </c>
      <c r="E11" s="91" t="s">
        <v>405</v>
      </c>
      <c r="F11" s="92">
        <v>63.32</v>
      </c>
      <c r="G11" s="92">
        <v>38.32</v>
      </c>
      <c r="H11" s="92">
        <v>25</v>
      </c>
      <c r="I11" s="92"/>
      <c r="J11" s="91"/>
      <c r="K11" s="91"/>
    </row>
    <row r="12" spans="1:11" s="32" customFormat="1" ht="28.5" customHeight="1">
      <c r="A12" s="89" t="s">
        <v>406</v>
      </c>
      <c r="B12" s="89" t="s">
        <v>400</v>
      </c>
      <c r="C12" s="89" t="s">
        <v>400</v>
      </c>
      <c r="D12" s="90">
        <v>208</v>
      </c>
      <c r="E12" s="91" t="s">
        <v>407</v>
      </c>
      <c r="F12" s="92">
        <v>4.7300000000000004</v>
      </c>
      <c r="G12" s="92">
        <v>4.7300000000000004</v>
      </c>
      <c r="H12" s="92"/>
      <c r="I12" s="92"/>
      <c r="J12" s="91"/>
      <c r="K12" s="91"/>
    </row>
    <row r="13" spans="1:11" s="32" customFormat="1" ht="28.5" customHeight="1">
      <c r="A13" s="89" t="s">
        <v>406</v>
      </c>
      <c r="B13" s="89" t="s">
        <v>408</v>
      </c>
      <c r="C13" s="89" t="s">
        <v>400</v>
      </c>
      <c r="D13" s="90">
        <v>20805</v>
      </c>
      <c r="E13" s="91" t="s">
        <v>409</v>
      </c>
      <c r="F13" s="92">
        <v>4.7300000000000004</v>
      </c>
      <c r="G13" s="92">
        <v>4.7300000000000004</v>
      </c>
      <c r="H13" s="92"/>
      <c r="I13" s="92"/>
      <c r="J13" s="91"/>
      <c r="K13" s="91"/>
    </row>
    <row r="14" spans="1:11" s="32" customFormat="1" ht="28.5" customHeight="1">
      <c r="A14" s="89" t="s">
        <v>406</v>
      </c>
      <c r="B14" s="89" t="s">
        <v>408</v>
      </c>
      <c r="C14" s="89" t="s">
        <v>408</v>
      </c>
      <c r="D14" s="90">
        <v>2080505</v>
      </c>
      <c r="E14" s="91" t="s">
        <v>410</v>
      </c>
      <c r="F14" s="92">
        <v>4.7300000000000004</v>
      </c>
      <c r="G14" s="92">
        <v>4.7300000000000004</v>
      </c>
      <c r="H14" s="92"/>
      <c r="I14" s="92"/>
      <c r="J14" s="91"/>
      <c r="K14" s="91"/>
    </row>
    <row r="15" spans="1:11" s="32" customFormat="1" ht="28.5" customHeight="1">
      <c r="A15" s="89" t="s">
        <v>411</v>
      </c>
      <c r="B15" s="89" t="s">
        <v>400</v>
      </c>
      <c r="C15" s="89" t="s">
        <v>400</v>
      </c>
      <c r="D15" s="90">
        <v>210</v>
      </c>
      <c r="E15" s="91" t="s">
        <v>412</v>
      </c>
      <c r="F15" s="92">
        <v>2.09</v>
      </c>
      <c r="G15" s="92">
        <v>2.09</v>
      </c>
      <c r="H15" s="92"/>
      <c r="I15" s="92"/>
      <c r="J15" s="91"/>
      <c r="K15" s="91"/>
    </row>
    <row r="16" spans="1:11" s="32" customFormat="1" ht="28.5" customHeight="1">
      <c r="A16" s="89" t="s">
        <v>411</v>
      </c>
      <c r="B16" s="89" t="s">
        <v>413</v>
      </c>
      <c r="C16" s="89" t="s">
        <v>400</v>
      </c>
      <c r="D16" s="90">
        <v>21011</v>
      </c>
      <c r="E16" s="91" t="s">
        <v>414</v>
      </c>
      <c r="F16" s="92">
        <v>2.09</v>
      </c>
      <c r="G16" s="92">
        <v>2.09</v>
      </c>
      <c r="H16" s="92"/>
      <c r="I16" s="92"/>
      <c r="J16" s="91"/>
      <c r="K16" s="91"/>
    </row>
    <row r="17" spans="1:11" s="32" customFormat="1" ht="28.5" customHeight="1">
      <c r="A17" s="89" t="s">
        <v>411</v>
      </c>
      <c r="B17" s="89" t="s">
        <v>413</v>
      </c>
      <c r="C17" s="89" t="s">
        <v>415</v>
      </c>
      <c r="D17" s="90">
        <v>2101102</v>
      </c>
      <c r="E17" s="91" t="s">
        <v>416</v>
      </c>
      <c r="F17" s="92">
        <v>2.09</v>
      </c>
      <c r="G17" s="92">
        <v>2.09</v>
      </c>
      <c r="H17" s="92"/>
      <c r="I17" s="92"/>
      <c r="J17" s="91"/>
      <c r="K17" s="91"/>
    </row>
    <row r="18" spans="1:11" s="32" customFormat="1" ht="28.5" customHeight="1">
      <c r="A18" s="89" t="s">
        <v>417</v>
      </c>
      <c r="B18" s="89" t="s">
        <v>400</v>
      </c>
      <c r="C18" s="89" t="s">
        <v>400</v>
      </c>
      <c r="D18" s="90">
        <v>221</v>
      </c>
      <c r="E18" s="91" t="s">
        <v>418</v>
      </c>
      <c r="F18" s="92">
        <v>3.55</v>
      </c>
      <c r="G18" s="92">
        <v>3.55</v>
      </c>
      <c r="H18" s="92"/>
      <c r="I18" s="92"/>
      <c r="J18" s="91"/>
      <c r="K18" s="91"/>
    </row>
    <row r="19" spans="1:11" s="32" customFormat="1" ht="28.5" customHeight="1">
      <c r="A19" s="89" t="s">
        <v>417</v>
      </c>
      <c r="B19" s="89" t="s">
        <v>415</v>
      </c>
      <c r="C19" s="89" t="s">
        <v>400</v>
      </c>
      <c r="D19" s="90">
        <v>22102</v>
      </c>
      <c r="E19" s="91" t="s">
        <v>419</v>
      </c>
      <c r="F19" s="92">
        <v>3.55</v>
      </c>
      <c r="G19" s="92">
        <v>3.55</v>
      </c>
      <c r="H19" s="92"/>
      <c r="I19" s="92"/>
      <c r="J19" s="91"/>
      <c r="K19" s="91"/>
    </row>
    <row r="20" spans="1:11" s="32" customFormat="1" ht="28.5" customHeight="1">
      <c r="A20" s="89" t="s">
        <v>417</v>
      </c>
      <c r="B20" s="89" t="s">
        <v>415</v>
      </c>
      <c r="C20" s="89" t="s">
        <v>404</v>
      </c>
      <c r="D20" s="90">
        <v>2210201</v>
      </c>
      <c r="E20" s="91" t="s">
        <v>215</v>
      </c>
      <c r="F20" s="92">
        <v>3.55</v>
      </c>
      <c r="G20" s="92">
        <v>3.55</v>
      </c>
      <c r="H20" s="92"/>
      <c r="I20" s="92"/>
      <c r="J20" s="91"/>
      <c r="K20" s="91"/>
    </row>
    <row r="21" spans="1:11" s="32" customFormat="1" ht="28.5" customHeight="1">
      <c r="A21" s="82"/>
      <c r="B21" s="82"/>
      <c r="C21" s="82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82"/>
      <c r="B22" s="82"/>
      <c r="C22" s="82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82"/>
      <c r="B23" s="82"/>
      <c r="C23" s="82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82"/>
      <c r="B24" s="82"/>
      <c r="C24" s="82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82"/>
      <c r="B25" s="82"/>
      <c r="C25" s="82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82"/>
      <c r="B26" s="82"/>
      <c r="C26" s="82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82"/>
      <c r="B27" s="82"/>
      <c r="C27" s="82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82"/>
      <c r="B28" s="82"/>
      <c r="C28" s="82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82"/>
      <c r="B29" s="82"/>
      <c r="C29" s="82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82"/>
      <c r="B30" s="82"/>
      <c r="C30" s="82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82"/>
      <c r="B31" s="82"/>
      <c r="C31" s="82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82"/>
      <c r="B32" s="82"/>
      <c r="C32" s="82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82"/>
      <c r="B33" s="82"/>
      <c r="C33" s="82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82"/>
      <c r="B34" s="82"/>
      <c r="C34" s="82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82"/>
      <c r="B35" s="82"/>
      <c r="C35" s="82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82"/>
      <c r="B36" s="82"/>
      <c r="C36" s="82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82"/>
      <c r="B37" s="82"/>
      <c r="C37" s="82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82"/>
      <c r="B38" s="82"/>
      <c r="C38" s="82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82"/>
      <c r="B39" s="82"/>
      <c r="C39" s="82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82"/>
      <c r="B40" s="82"/>
      <c r="C40" s="82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82"/>
      <c r="B41" s="82"/>
      <c r="C41" s="82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82"/>
      <c r="B42" s="82"/>
      <c r="C42" s="82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82"/>
      <c r="B43" s="82"/>
      <c r="C43" s="82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82"/>
      <c r="B44" s="82"/>
      <c r="C44" s="82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82"/>
      <c r="B45" s="82"/>
      <c r="C45" s="82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82"/>
      <c r="B46" s="82"/>
      <c r="C46" s="82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82"/>
      <c r="B47" s="82"/>
      <c r="C47" s="82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82"/>
      <c r="B48" s="82"/>
      <c r="C48" s="82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82"/>
      <c r="B49" s="82"/>
      <c r="C49" s="82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82"/>
      <c r="B50" s="82"/>
      <c r="C50" s="82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82"/>
      <c r="B51" s="82"/>
      <c r="C51" s="82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82"/>
      <c r="B52" s="82"/>
      <c r="C52" s="82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82"/>
      <c r="B53" s="82"/>
      <c r="C53" s="82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82"/>
      <c r="B54" s="82"/>
      <c r="C54" s="82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82"/>
      <c r="B55" s="82"/>
      <c r="C55" s="82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82"/>
      <c r="B56" s="82"/>
      <c r="C56" s="82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82"/>
      <c r="B57" s="82"/>
      <c r="C57" s="82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82"/>
      <c r="B58" s="82"/>
      <c r="C58" s="82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82"/>
      <c r="B59" s="82"/>
      <c r="C59" s="82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82"/>
      <c r="B60" s="82"/>
      <c r="C60" s="82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82"/>
      <c r="B61" s="82"/>
      <c r="C61" s="82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82"/>
      <c r="B62" s="82"/>
      <c r="C62" s="82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82"/>
      <c r="B63" s="82"/>
      <c r="C63" s="82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82"/>
      <c r="B64" s="82"/>
      <c r="C64" s="82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82"/>
      <c r="B65" s="82"/>
      <c r="C65" s="82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82"/>
      <c r="B66" s="82"/>
      <c r="C66" s="82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82"/>
      <c r="B67" s="82"/>
      <c r="C67" s="82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82"/>
      <c r="B68" s="82"/>
      <c r="C68" s="82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82"/>
      <c r="B69" s="82"/>
      <c r="C69" s="82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82"/>
      <c r="B70" s="82"/>
      <c r="C70" s="82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82"/>
      <c r="B71" s="82"/>
      <c r="C71" s="82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82"/>
      <c r="B72" s="82"/>
      <c r="C72" s="82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82"/>
      <c r="B73" s="82"/>
      <c r="C73" s="82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82"/>
      <c r="B74" s="82"/>
      <c r="C74" s="82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82"/>
      <c r="B75" s="82"/>
      <c r="C75" s="82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82"/>
      <c r="B76" s="82"/>
      <c r="C76" s="82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82"/>
      <c r="B77" s="82"/>
      <c r="C77" s="82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82"/>
      <c r="B78" s="82"/>
      <c r="C78" s="82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82"/>
      <c r="B79" s="82"/>
      <c r="C79" s="82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82"/>
      <c r="B80" s="82"/>
      <c r="C80" s="82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82"/>
      <c r="B81" s="82"/>
      <c r="C81" s="82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82"/>
      <c r="B82" s="82"/>
      <c r="C82" s="82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82"/>
      <c r="B83" s="82"/>
      <c r="C83" s="82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82"/>
      <c r="B84" s="82"/>
      <c r="C84" s="82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82"/>
      <c r="B85" s="82"/>
      <c r="C85" s="82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82"/>
      <c r="B86" s="82"/>
      <c r="C86" s="82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82"/>
      <c r="B87" s="82"/>
      <c r="C87" s="82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82"/>
      <c r="B88" s="82"/>
      <c r="C88" s="82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82"/>
      <c r="B89" s="82"/>
      <c r="C89" s="82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82"/>
      <c r="B90" s="82"/>
      <c r="C90" s="82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82"/>
      <c r="B91" s="82"/>
      <c r="C91" s="82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82"/>
      <c r="B92" s="82"/>
      <c r="C92" s="82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82"/>
      <c r="B93" s="82"/>
      <c r="C93" s="82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82"/>
      <c r="B94" s="82"/>
      <c r="C94" s="82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82"/>
      <c r="B95" s="82"/>
      <c r="C95" s="82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82"/>
      <c r="B96" s="82"/>
      <c r="C96" s="82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82"/>
      <c r="B97" s="82"/>
      <c r="C97" s="82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82"/>
      <c r="B98" s="82"/>
      <c r="C98" s="82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82"/>
      <c r="B99" s="82"/>
      <c r="C99" s="82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82"/>
      <c r="B100" s="82"/>
      <c r="C100" s="82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82"/>
      <c r="B101" s="82"/>
      <c r="C101" s="82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82"/>
      <c r="B102" s="82"/>
      <c r="C102" s="82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82"/>
      <c r="B103" s="82"/>
      <c r="C103" s="82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82"/>
      <c r="B104" s="82"/>
      <c r="C104" s="82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82"/>
      <c r="B105" s="82"/>
      <c r="C105" s="82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82"/>
      <c r="B106" s="82"/>
      <c r="C106" s="82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82"/>
      <c r="B107" s="82"/>
      <c r="C107" s="82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82"/>
      <c r="B108" s="82"/>
      <c r="C108" s="82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82"/>
      <c r="B109" s="82"/>
      <c r="C109" s="82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82"/>
      <c r="B110" s="82"/>
      <c r="C110" s="82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82"/>
      <c r="B111" s="82"/>
      <c r="C111" s="82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82"/>
      <c r="B112" s="82"/>
      <c r="C112" s="82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82"/>
      <c r="B113" s="82"/>
      <c r="C113" s="82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82"/>
      <c r="B114" s="82"/>
      <c r="C114" s="82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82"/>
      <c r="B115" s="82"/>
      <c r="C115" s="82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82"/>
      <c r="B116" s="82"/>
      <c r="C116" s="82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82"/>
      <c r="B117" s="82"/>
      <c r="C117" s="82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82"/>
      <c r="B118" s="82"/>
      <c r="C118" s="82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82"/>
      <c r="B119" s="82"/>
      <c r="C119" s="82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82"/>
      <c r="B120" s="82"/>
      <c r="C120" s="82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82"/>
      <c r="B121" s="82"/>
      <c r="C121" s="82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82"/>
      <c r="B122" s="82"/>
      <c r="C122" s="82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82"/>
      <c r="B123" s="82"/>
      <c r="C123" s="82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82"/>
      <c r="B124" s="82"/>
      <c r="C124" s="82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82"/>
      <c r="B125" s="82"/>
      <c r="C125" s="82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82"/>
      <c r="B126" s="82"/>
      <c r="C126" s="82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82"/>
      <c r="B127" s="82"/>
      <c r="C127" s="82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82"/>
      <c r="B128" s="82"/>
      <c r="C128" s="82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82"/>
      <c r="B129" s="82"/>
      <c r="C129" s="82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82"/>
      <c r="B130" s="82"/>
      <c r="C130" s="82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82"/>
      <c r="B131" s="82"/>
      <c r="C131" s="82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82"/>
      <c r="B132" s="82"/>
      <c r="C132" s="82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82"/>
      <c r="B133" s="82"/>
      <c r="C133" s="82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82"/>
      <c r="B134" s="82"/>
      <c r="C134" s="82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82"/>
      <c r="B135" s="82"/>
      <c r="C135" s="82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82"/>
      <c r="B136" s="82"/>
      <c r="C136" s="82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82"/>
      <c r="B137" s="82"/>
      <c r="C137" s="82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82"/>
      <c r="B138" s="82"/>
      <c r="C138" s="82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82"/>
      <c r="B139" s="82"/>
      <c r="C139" s="82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82"/>
      <c r="B140" s="82"/>
      <c r="C140" s="82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82"/>
      <c r="B141" s="82"/>
      <c r="C141" s="82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82"/>
      <c r="B142" s="82"/>
      <c r="C142" s="82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82"/>
      <c r="B143" s="82"/>
      <c r="C143" s="82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82"/>
      <c r="B144" s="82"/>
      <c r="C144" s="82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82"/>
      <c r="B145" s="82"/>
      <c r="C145" s="82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82"/>
      <c r="B146" s="82"/>
      <c r="C146" s="82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82"/>
      <c r="B147" s="82"/>
      <c r="C147" s="82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82"/>
      <c r="B148" s="82"/>
      <c r="C148" s="82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82"/>
      <c r="B149" s="82"/>
      <c r="C149" s="82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82"/>
      <c r="B150" s="82"/>
      <c r="C150" s="82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82"/>
      <c r="B151" s="82"/>
      <c r="C151" s="82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82"/>
      <c r="B152" s="82"/>
      <c r="C152" s="82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82"/>
      <c r="B153" s="82"/>
      <c r="C153" s="82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82"/>
      <c r="B154" s="82"/>
      <c r="C154" s="82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82"/>
      <c r="B155" s="82"/>
      <c r="C155" s="82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82"/>
      <c r="B156" s="82"/>
      <c r="C156" s="82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82"/>
      <c r="B157" s="82"/>
      <c r="C157" s="82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82"/>
      <c r="B158" s="82"/>
      <c r="C158" s="82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82"/>
      <c r="B159" s="82"/>
      <c r="C159" s="82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82"/>
      <c r="B160" s="82"/>
      <c r="C160" s="82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82"/>
      <c r="B161" s="82"/>
      <c r="C161" s="82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82"/>
      <c r="B162" s="82"/>
      <c r="C162" s="82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82"/>
      <c r="B163" s="82"/>
      <c r="C163" s="82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82"/>
      <c r="B164" s="82"/>
      <c r="C164" s="82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82"/>
      <c r="B165" s="82"/>
      <c r="C165" s="82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82"/>
      <c r="B166" s="82"/>
      <c r="C166" s="82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82"/>
      <c r="B167" s="82"/>
      <c r="C167" s="82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82"/>
      <c r="B168" s="82"/>
      <c r="C168" s="82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82"/>
      <c r="B169" s="82"/>
      <c r="C169" s="82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82"/>
      <c r="B170" s="82"/>
      <c r="C170" s="82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82"/>
      <c r="B171" s="82"/>
      <c r="C171" s="82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82"/>
      <c r="B172" s="82"/>
      <c r="C172" s="82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82"/>
      <c r="B173" s="82"/>
      <c r="C173" s="82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82"/>
      <c r="B174" s="82"/>
      <c r="C174" s="82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82"/>
      <c r="B175" s="82"/>
      <c r="C175" s="82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82"/>
      <c r="B176" s="82"/>
      <c r="C176" s="82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82"/>
      <c r="B177" s="82"/>
      <c r="C177" s="82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82"/>
      <c r="B178" s="82"/>
      <c r="C178" s="82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82"/>
      <c r="B179" s="82"/>
      <c r="C179" s="82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82"/>
      <c r="B180" s="82"/>
      <c r="C180" s="82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82"/>
      <c r="B181" s="82"/>
      <c r="C181" s="82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82"/>
      <c r="B182" s="82"/>
      <c r="C182" s="82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82"/>
      <c r="B183" s="82"/>
      <c r="C183" s="82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82"/>
      <c r="B184" s="82"/>
      <c r="C184" s="82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82"/>
      <c r="B185" s="82"/>
      <c r="C185" s="82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82"/>
      <c r="B186" s="82"/>
      <c r="C186" s="82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82"/>
      <c r="B187" s="82"/>
      <c r="C187" s="82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82"/>
      <c r="B188" s="82"/>
      <c r="C188" s="82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82"/>
      <c r="B189" s="82"/>
      <c r="C189" s="82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82"/>
      <c r="B190" s="82"/>
      <c r="C190" s="82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82"/>
      <c r="B191" s="82"/>
      <c r="C191" s="82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82"/>
      <c r="B192" s="82"/>
      <c r="C192" s="82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82"/>
      <c r="B193" s="82"/>
      <c r="C193" s="82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82"/>
      <c r="B194" s="82"/>
      <c r="C194" s="82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82"/>
      <c r="B195" s="82"/>
      <c r="C195" s="82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82"/>
      <c r="B196" s="82"/>
      <c r="C196" s="82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82"/>
      <c r="B197" s="82"/>
      <c r="C197" s="82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82"/>
      <c r="B198" s="82"/>
      <c r="C198" s="82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82"/>
      <c r="B199" s="82"/>
      <c r="C199" s="82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82"/>
      <c r="B200" s="82"/>
      <c r="C200" s="82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82"/>
      <c r="B201" s="82"/>
      <c r="C201" s="82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82"/>
      <c r="B202" s="82"/>
      <c r="C202" s="82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82"/>
      <c r="B203" s="82"/>
      <c r="C203" s="82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82"/>
      <c r="B204" s="82"/>
      <c r="C204" s="82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82"/>
      <c r="B205" s="82"/>
      <c r="C205" s="82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82"/>
      <c r="B206" s="82"/>
      <c r="C206" s="82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82"/>
      <c r="B207" s="82"/>
      <c r="C207" s="82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82"/>
      <c r="B208" s="82"/>
      <c r="C208" s="82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82"/>
      <c r="B209" s="82"/>
      <c r="C209" s="82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82"/>
      <c r="B210" s="82"/>
      <c r="C210" s="82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82"/>
      <c r="B211" s="82"/>
      <c r="C211" s="82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82"/>
      <c r="B212" s="82"/>
      <c r="C212" s="82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82"/>
      <c r="B213" s="82"/>
      <c r="C213" s="82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82"/>
      <c r="B214" s="82"/>
      <c r="C214" s="82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82"/>
      <c r="B215" s="82"/>
      <c r="C215" s="82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82"/>
      <c r="B216" s="82"/>
      <c r="C216" s="82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82"/>
      <c r="B217" s="82"/>
      <c r="C217" s="82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82"/>
      <c r="B218" s="82"/>
      <c r="C218" s="82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82"/>
      <c r="B219" s="82"/>
      <c r="C219" s="82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82"/>
      <c r="B220" s="82"/>
      <c r="C220" s="82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82"/>
      <c r="B221" s="82"/>
      <c r="C221" s="82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82"/>
      <c r="B222" s="82"/>
      <c r="C222" s="82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82"/>
      <c r="B223" s="82"/>
      <c r="C223" s="82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82"/>
      <c r="B224" s="82"/>
      <c r="C224" s="82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82"/>
      <c r="B225" s="82"/>
      <c r="C225" s="82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82"/>
      <c r="B226" s="82"/>
      <c r="C226" s="82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82"/>
      <c r="B227" s="82"/>
      <c r="C227" s="82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82"/>
      <c r="B228" s="82"/>
      <c r="C228" s="82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82"/>
      <c r="B229" s="82"/>
      <c r="C229" s="82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82"/>
      <c r="B230" s="82"/>
      <c r="C230" s="82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82"/>
      <c r="B231" s="82"/>
      <c r="C231" s="82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82"/>
      <c r="B232" s="82"/>
      <c r="C232" s="82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82"/>
      <c r="B233" s="82"/>
      <c r="C233" s="82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82"/>
      <c r="B234" s="82"/>
      <c r="C234" s="82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82"/>
      <c r="B235" s="82"/>
      <c r="C235" s="82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82"/>
      <c r="B236" s="82"/>
      <c r="C236" s="82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82"/>
      <c r="B237" s="82"/>
      <c r="C237" s="82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82"/>
      <c r="B238" s="82"/>
      <c r="C238" s="82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82"/>
      <c r="B239" s="82"/>
      <c r="C239" s="82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82"/>
      <c r="B240" s="82"/>
      <c r="C240" s="82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82"/>
      <c r="B241" s="82"/>
      <c r="C241" s="82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82"/>
      <c r="B242" s="82"/>
      <c r="C242" s="82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82"/>
      <c r="B243" s="82"/>
      <c r="C243" s="82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82"/>
      <c r="B244" s="82"/>
      <c r="C244" s="82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82"/>
      <c r="B245" s="82"/>
      <c r="C245" s="82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82"/>
      <c r="B246" s="82"/>
      <c r="C246" s="82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82"/>
      <c r="B247" s="82"/>
      <c r="C247" s="82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82"/>
      <c r="B248" s="82"/>
      <c r="C248" s="82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82"/>
      <c r="B249" s="82"/>
      <c r="C249" s="82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82"/>
      <c r="B250" s="82"/>
      <c r="C250" s="82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82"/>
      <c r="B251" s="82"/>
      <c r="C251" s="82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82"/>
      <c r="B252" s="82"/>
      <c r="C252" s="82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82"/>
      <c r="B253" s="82"/>
      <c r="C253" s="82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82"/>
      <c r="B254" s="82"/>
      <c r="C254" s="82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82"/>
      <c r="B255" s="82"/>
      <c r="C255" s="82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82"/>
      <c r="B256" s="82"/>
      <c r="C256" s="82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82"/>
      <c r="B257" s="82"/>
      <c r="C257" s="82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82"/>
      <c r="B258" s="82"/>
      <c r="C258" s="82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82"/>
      <c r="B259" s="82"/>
      <c r="C259" s="82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82"/>
      <c r="B260" s="82"/>
      <c r="C260" s="82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82"/>
      <c r="B261" s="82"/>
      <c r="C261" s="82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82"/>
      <c r="B262" s="82"/>
      <c r="C262" s="82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82"/>
      <c r="B263" s="82"/>
      <c r="C263" s="82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82"/>
      <c r="B264" s="82"/>
      <c r="C264" s="82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82"/>
      <c r="B265" s="82"/>
      <c r="C265" s="82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82"/>
      <c r="B266" s="82"/>
      <c r="C266" s="82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82"/>
      <c r="B267" s="82"/>
      <c r="C267" s="82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82"/>
      <c r="B268" s="82"/>
      <c r="C268" s="82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82"/>
      <c r="B269" s="82"/>
      <c r="C269" s="82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82"/>
      <c r="B270" s="82"/>
      <c r="C270" s="82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82"/>
      <c r="B271" s="82"/>
      <c r="C271" s="82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82"/>
      <c r="B272" s="82"/>
      <c r="C272" s="82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82"/>
      <c r="B273" s="82"/>
      <c r="C273" s="82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82"/>
      <c r="B274" s="82"/>
      <c r="C274" s="82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82"/>
      <c r="B275" s="82"/>
      <c r="C275" s="82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82"/>
      <c r="B276" s="82"/>
      <c r="C276" s="82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82"/>
      <c r="B277" s="82"/>
      <c r="C277" s="82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82"/>
      <c r="B278" s="82"/>
      <c r="C278" s="82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82"/>
      <c r="B279" s="82"/>
      <c r="C279" s="82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82"/>
      <c r="B280" s="82"/>
      <c r="C280" s="82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82"/>
      <c r="B281" s="82"/>
      <c r="C281" s="82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82"/>
      <c r="B282" s="82"/>
      <c r="C282" s="82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82"/>
      <c r="B283" s="82"/>
      <c r="C283" s="82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82"/>
      <c r="B284" s="82"/>
      <c r="C284" s="82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82"/>
      <c r="B285" s="82"/>
      <c r="C285" s="82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82"/>
      <c r="B286" s="82"/>
      <c r="C286" s="82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82"/>
      <c r="B287" s="82"/>
      <c r="C287" s="82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82"/>
      <c r="B288" s="82"/>
      <c r="C288" s="82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82"/>
      <c r="B289" s="82"/>
      <c r="C289" s="82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82"/>
      <c r="B290" s="82"/>
      <c r="C290" s="82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82"/>
      <c r="B291" s="82"/>
      <c r="C291" s="82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82"/>
      <c r="B292" s="82"/>
      <c r="C292" s="82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82"/>
      <c r="B293" s="82"/>
      <c r="C293" s="82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82"/>
      <c r="B294" s="82"/>
      <c r="C294" s="82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82"/>
      <c r="B295" s="82"/>
      <c r="C295" s="82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82"/>
      <c r="B296" s="82"/>
      <c r="C296" s="82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82"/>
      <c r="B297" s="82"/>
      <c r="C297" s="82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82"/>
      <c r="B298" s="82"/>
      <c r="C298" s="82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82"/>
      <c r="B299" s="82"/>
      <c r="C299" s="82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82"/>
      <c r="B300" s="82"/>
      <c r="C300" s="82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82"/>
      <c r="B301" s="82"/>
      <c r="C301" s="82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82"/>
      <c r="B302" s="82"/>
      <c r="C302" s="82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82"/>
      <c r="B303" s="82"/>
      <c r="C303" s="82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82"/>
      <c r="B304" s="82"/>
      <c r="C304" s="82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82"/>
      <c r="B305" s="82"/>
      <c r="C305" s="82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82"/>
      <c r="B306" s="82"/>
      <c r="C306" s="82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82"/>
      <c r="B307" s="82"/>
      <c r="C307" s="82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82"/>
      <c r="B308" s="82"/>
      <c r="C308" s="82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82"/>
      <c r="B309" s="82"/>
      <c r="C309" s="82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82"/>
      <c r="B310" s="82"/>
      <c r="C310" s="82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82"/>
      <c r="B311" s="82"/>
      <c r="C311" s="82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82"/>
      <c r="B312" s="82"/>
      <c r="C312" s="82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82"/>
      <c r="B313" s="82"/>
      <c r="C313" s="82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82"/>
      <c r="B314" s="82"/>
      <c r="C314" s="82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82"/>
      <c r="B315" s="82"/>
      <c r="C315" s="82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82"/>
      <c r="B316" s="82"/>
      <c r="C316" s="82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82"/>
      <c r="B317" s="82"/>
      <c r="C317" s="82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82"/>
      <c r="B318" s="82"/>
      <c r="C318" s="82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82"/>
      <c r="B319" s="82"/>
      <c r="C319" s="82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82"/>
      <c r="B320" s="82"/>
      <c r="C320" s="82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81" customWidth="1"/>
    <col min="2" max="2" width="4.75" style="81" customWidth="1"/>
    <col min="3" max="3" width="4.625" style="81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80"/>
      <c r="S1" s="141" t="s">
        <v>163</v>
      </c>
      <c r="T1" s="141"/>
    </row>
    <row r="2" spans="1:20" ht="42.2" customHeight="1">
      <c r="A2" s="137" t="s">
        <v>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ht="19.899999999999999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 t="s">
        <v>29</v>
      </c>
      <c r="T3" s="143"/>
    </row>
    <row r="4" spans="1:20" ht="19.899999999999999" customHeight="1">
      <c r="A4" s="144" t="s">
        <v>152</v>
      </c>
      <c r="B4" s="144"/>
      <c r="C4" s="144"/>
      <c r="D4" s="145" t="s">
        <v>164</v>
      </c>
      <c r="E4" s="145" t="s">
        <v>165</v>
      </c>
      <c r="F4" s="145" t="s">
        <v>166</v>
      </c>
      <c r="G4" s="145" t="s">
        <v>167</v>
      </c>
      <c r="H4" s="145" t="s">
        <v>168</v>
      </c>
      <c r="I4" s="145" t="s">
        <v>169</v>
      </c>
      <c r="J4" s="145" t="s">
        <v>170</v>
      </c>
      <c r="K4" s="145" t="s">
        <v>171</v>
      </c>
      <c r="L4" s="145" t="s">
        <v>172</v>
      </c>
      <c r="M4" s="145" t="s">
        <v>173</v>
      </c>
      <c r="N4" s="145" t="s">
        <v>174</v>
      </c>
      <c r="O4" s="145" t="s">
        <v>175</v>
      </c>
      <c r="P4" s="145" t="s">
        <v>176</v>
      </c>
      <c r="Q4" s="145" t="s">
        <v>177</v>
      </c>
      <c r="R4" s="145" t="s">
        <v>178</v>
      </c>
      <c r="S4" s="145" t="s">
        <v>179</v>
      </c>
      <c r="T4" s="145" t="s">
        <v>180</v>
      </c>
    </row>
    <row r="5" spans="1:20" ht="20.65" customHeight="1">
      <c r="A5" s="94" t="s">
        <v>160</v>
      </c>
      <c r="B5" s="94" t="s">
        <v>161</v>
      </c>
      <c r="C5" s="94" t="s">
        <v>162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ht="22.9" customHeight="1">
      <c r="A6" s="95"/>
      <c r="B6" s="95"/>
      <c r="C6" s="95"/>
      <c r="D6" s="96"/>
      <c r="E6" s="96" t="s">
        <v>133</v>
      </c>
      <c r="F6" s="97">
        <f t="shared" ref="F6:T6" si="0">SUM(F9:F12)</f>
        <v>73.69</v>
      </c>
      <c r="G6" s="97">
        <f t="shared" si="0"/>
        <v>40.819999999999993</v>
      </c>
      <c r="H6" s="97">
        <f t="shared" si="0"/>
        <v>12.8</v>
      </c>
      <c r="I6" s="97">
        <f t="shared" si="0"/>
        <v>0</v>
      </c>
      <c r="J6" s="97">
        <f t="shared" si="0"/>
        <v>0</v>
      </c>
      <c r="K6" s="97">
        <f t="shared" si="0"/>
        <v>20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7.0000000000000007E-2</v>
      </c>
      <c r="P6" s="97">
        <f t="shared" si="0"/>
        <v>0</v>
      </c>
      <c r="Q6" s="97">
        <f t="shared" si="0"/>
        <v>0</v>
      </c>
      <c r="R6" s="97">
        <f t="shared" si="0"/>
        <v>0</v>
      </c>
      <c r="S6" s="97">
        <f t="shared" si="0"/>
        <v>0</v>
      </c>
      <c r="T6" s="97">
        <f t="shared" si="0"/>
        <v>0</v>
      </c>
    </row>
    <row r="7" spans="1:20" ht="22.9" customHeight="1">
      <c r="A7" s="95"/>
      <c r="B7" s="95"/>
      <c r="C7" s="95"/>
      <c r="D7" s="98">
        <v>201</v>
      </c>
      <c r="E7" s="98" t="s">
        <v>397</v>
      </c>
      <c r="F7" s="97">
        <f t="shared" ref="F7:T7" si="1">SUM(F9:F12)</f>
        <v>73.69</v>
      </c>
      <c r="G7" s="97">
        <f t="shared" si="1"/>
        <v>40.819999999999993</v>
      </c>
      <c r="H7" s="97">
        <f t="shared" si="1"/>
        <v>12.8</v>
      </c>
      <c r="I7" s="97">
        <f t="shared" si="1"/>
        <v>0</v>
      </c>
      <c r="J7" s="97">
        <f t="shared" si="1"/>
        <v>0</v>
      </c>
      <c r="K7" s="97">
        <f t="shared" si="1"/>
        <v>20</v>
      </c>
      <c r="L7" s="97">
        <f t="shared" si="1"/>
        <v>0</v>
      </c>
      <c r="M7" s="97">
        <f t="shared" si="1"/>
        <v>0</v>
      </c>
      <c r="N7" s="97">
        <f t="shared" si="1"/>
        <v>0</v>
      </c>
      <c r="O7" s="97">
        <f t="shared" si="1"/>
        <v>7.0000000000000007E-2</v>
      </c>
      <c r="P7" s="97">
        <f t="shared" si="1"/>
        <v>0</v>
      </c>
      <c r="Q7" s="97">
        <f t="shared" si="1"/>
        <v>0</v>
      </c>
      <c r="R7" s="97">
        <f t="shared" si="1"/>
        <v>0</v>
      </c>
      <c r="S7" s="97">
        <f t="shared" si="1"/>
        <v>0</v>
      </c>
      <c r="T7" s="97">
        <f t="shared" si="1"/>
        <v>0</v>
      </c>
    </row>
    <row r="8" spans="1:20" ht="22.9" customHeight="1">
      <c r="A8" s="95"/>
      <c r="B8" s="95"/>
      <c r="C8" s="95"/>
      <c r="D8" s="98">
        <v>201001</v>
      </c>
      <c r="E8" s="98" t="s">
        <v>397</v>
      </c>
      <c r="F8" s="97">
        <f t="shared" ref="F8:T8" si="2">SUM(F9:F12)</f>
        <v>73.69</v>
      </c>
      <c r="G8" s="97">
        <f t="shared" si="2"/>
        <v>40.819999999999993</v>
      </c>
      <c r="H8" s="97">
        <f t="shared" si="2"/>
        <v>12.8</v>
      </c>
      <c r="I8" s="97">
        <f t="shared" si="2"/>
        <v>0</v>
      </c>
      <c r="J8" s="97">
        <f t="shared" si="2"/>
        <v>0</v>
      </c>
      <c r="K8" s="97">
        <f t="shared" si="2"/>
        <v>20</v>
      </c>
      <c r="L8" s="97">
        <f t="shared" si="2"/>
        <v>0</v>
      </c>
      <c r="M8" s="97">
        <f t="shared" si="2"/>
        <v>0</v>
      </c>
      <c r="N8" s="97">
        <f t="shared" si="2"/>
        <v>0</v>
      </c>
      <c r="O8" s="97">
        <f t="shared" si="2"/>
        <v>7.0000000000000007E-2</v>
      </c>
      <c r="P8" s="97">
        <f t="shared" si="2"/>
        <v>0</v>
      </c>
      <c r="Q8" s="97">
        <f t="shared" si="2"/>
        <v>0</v>
      </c>
      <c r="R8" s="97">
        <f t="shared" si="2"/>
        <v>0</v>
      </c>
      <c r="S8" s="97">
        <f t="shared" si="2"/>
        <v>0</v>
      </c>
      <c r="T8" s="97">
        <f t="shared" si="2"/>
        <v>0</v>
      </c>
    </row>
    <row r="9" spans="1:20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2">
        <v>63.32</v>
      </c>
      <c r="G9" s="102">
        <v>30.45</v>
      </c>
      <c r="H9" s="102">
        <v>12.8</v>
      </c>
      <c r="I9" s="102"/>
      <c r="J9" s="102"/>
      <c r="K9" s="102">
        <v>20</v>
      </c>
      <c r="L9" s="102"/>
      <c r="M9" s="102"/>
      <c r="N9" s="102"/>
      <c r="O9" s="102">
        <v>7.0000000000000007E-2</v>
      </c>
      <c r="P9" s="102"/>
      <c r="Q9" s="102"/>
      <c r="R9" s="102"/>
      <c r="S9" s="102"/>
      <c r="T9" s="102"/>
    </row>
    <row r="10" spans="1:20" s="32" customFormat="1" ht="22.9" customHeight="1">
      <c r="A10" s="99" t="s">
        <v>406</v>
      </c>
      <c r="B10" s="99" t="s">
        <v>408</v>
      </c>
      <c r="C10" s="99" t="s">
        <v>408</v>
      </c>
      <c r="D10" s="100">
        <v>201001</v>
      </c>
      <c r="E10" s="101" t="s">
        <v>410</v>
      </c>
      <c r="F10" s="102">
        <v>4.7300000000000004</v>
      </c>
      <c r="G10" s="102">
        <v>4.7300000000000004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  <row r="11" spans="1:20" s="32" customFormat="1" ht="22.9" customHeight="1">
      <c r="A11" s="99" t="s">
        <v>411</v>
      </c>
      <c r="B11" s="99" t="s">
        <v>413</v>
      </c>
      <c r="C11" s="99" t="s">
        <v>415</v>
      </c>
      <c r="D11" s="100">
        <v>201001</v>
      </c>
      <c r="E11" s="101" t="s">
        <v>416</v>
      </c>
      <c r="F11" s="102">
        <v>2.09</v>
      </c>
      <c r="G11" s="102">
        <v>2.09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</row>
    <row r="12" spans="1:20" s="32" customFormat="1" ht="22.9" customHeight="1">
      <c r="A12" s="99" t="s">
        <v>417</v>
      </c>
      <c r="B12" s="99" t="s">
        <v>415</v>
      </c>
      <c r="C12" s="99" t="s">
        <v>404</v>
      </c>
      <c r="D12" s="100">
        <v>201001</v>
      </c>
      <c r="E12" s="101" t="s">
        <v>215</v>
      </c>
      <c r="F12" s="102">
        <v>3.55</v>
      </c>
      <c r="G12" s="102">
        <v>3.55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</row>
    <row r="13" spans="1:20" s="32" customFormat="1" ht="22.9" customHeight="1">
      <c r="A13" s="93"/>
      <c r="B13" s="93"/>
      <c r="C13" s="93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93"/>
      <c r="B14" s="93"/>
      <c r="C14" s="93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93"/>
      <c r="B15" s="93"/>
      <c r="C15" s="93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93"/>
      <c r="B16" s="93"/>
      <c r="C16" s="93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93"/>
      <c r="B17" s="93"/>
      <c r="C17" s="93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93"/>
      <c r="B18" s="93"/>
      <c r="C18" s="93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93"/>
      <c r="B19" s="93"/>
      <c r="C19" s="93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93"/>
      <c r="B20" s="93"/>
      <c r="C20" s="93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93"/>
      <c r="B21" s="93"/>
      <c r="C21" s="93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93"/>
      <c r="B22" s="93"/>
      <c r="C22" s="93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93"/>
      <c r="B23" s="93"/>
      <c r="C23" s="93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93"/>
      <c r="B24" s="93"/>
      <c r="C24" s="93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93"/>
      <c r="B25" s="93"/>
      <c r="C25" s="93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93"/>
      <c r="B26" s="93"/>
      <c r="C26" s="93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93"/>
      <c r="B27" s="93"/>
      <c r="C27" s="93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93"/>
      <c r="B28" s="93"/>
      <c r="C28" s="93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93"/>
      <c r="B29" s="93"/>
      <c r="C29" s="93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93"/>
      <c r="B30" s="93"/>
      <c r="C30" s="93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93"/>
      <c r="B31" s="93"/>
      <c r="C31" s="93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93"/>
      <c r="B32" s="93"/>
      <c r="C32" s="93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93"/>
      <c r="B33" s="93"/>
      <c r="C33" s="93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93"/>
      <c r="B34" s="93"/>
      <c r="C34" s="93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93"/>
      <c r="B35" s="93"/>
      <c r="C35" s="93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93"/>
      <c r="B36" s="93"/>
      <c r="C36" s="93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93"/>
      <c r="B37" s="93"/>
      <c r="C37" s="93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93"/>
      <c r="B38" s="93"/>
      <c r="C38" s="93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93"/>
      <c r="B39" s="93"/>
      <c r="C39" s="93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93"/>
      <c r="B40" s="93"/>
      <c r="C40" s="93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93"/>
      <c r="B41" s="93"/>
      <c r="C41" s="93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93"/>
      <c r="B42" s="93"/>
      <c r="C42" s="93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93"/>
      <c r="B43" s="93"/>
      <c r="C43" s="93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93"/>
      <c r="B44" s="93"/>
      <c r="C44" s="93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93"/>
      <c r="B45" s="93"/>
      <c r="C45" s="93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93"/>
      <c r="B46" s="93"/>
      <c r="C46" s="93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93"/>
      <c r="B47" s="93"/>
      <c r="C47" s="93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93"/>
      <c r="B48" s="93"/>
      <c r="C48" s="93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93"/>
      <c r="B49" s="93"/>
      <c r="C49" s="93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93"/>
      <c r="B50" s="93"/>
      <c r="C50" s="93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93"/>
      <c r="B51" s="93"/>
      <c r="C51" s="93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93"/>
      <c r="B52" s="93"/>
      <c r="C52" s="93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93"/>
      <c r="B53" s="93"/>
      <c r="C53" s="93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93"/>
      <c r="B54" s="93"/>
      <c r="C54" s="93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93"/>
      <c r="B55" s="93"/>
      <c r="C55" s="93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93"/>
      <c r="B56" s="93"/>
      <c r="C56" s="93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93"/>
      <c r="B57" s="93"/>
      <c r="C57" s="93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93"/>
      <c r="B58" s="93"/>
      <c r="C58" s="93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93"/>
      <c r="B59" s="93"/>
      <c r="C59" s="93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93"/>
      <c r="B60" s="93"/>
      <c r="C60" s="93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93"/>
      <c r="B61" s="93"/>
      <c r="C61" s="93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93"/>
      <c r="B62" s="93"/>
      <c r="C62" s="93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93"/>
      <c r="B63" s="93"/>
      <c r="C63" s="93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93"/>
      <c r="B64" s="93"/>
      <c r="C64" s="93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93"/>
      <c r="B65" s="93"/>
      <c r="C65" s="93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93"/>
      <c r="B66" s="93"/>
      <c r="C66" s="93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93"/>
      <c r="B67" s="93"/>
      <c r="C67" s="93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93"/>
      <c r="B68" s="93"/>
      <c r="C68" s="93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93"/>
      <c r="B69" s="93"/>
      <c r="C69" s="93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93"/>
      <c r="B70" s="93"/>
      <c r="C70" s="93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93"/>
      <c r="B71" s="93"/>
      <c r="C71" s="93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93"/>
      <c r="B72" s="93"/>
      <c r="C72" s="93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93"/>
      <c r="B73" s="93"/>
      <c r="C73" s="93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93"/>
      <c r="B74" s="93"/>
      <c r="C74" s="93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93"/>
      <c r="B75" s="93"/>
      <c r="C75" s="93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93"/>
      <c r="B76" s="93"/>
      <c r="C76" s="93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93"/>
      <c r="B77" s="93"/>
      <c r="C77" s="93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93"/>
      <c r="B78" s="93"/>
      <c r="C78" s="93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93"/>
      <c r="B79" s="93"/>
      <c r="C79" s="93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93"/>
      <c r="B80" s="93"/>
      <c r="C80" s="93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93"/>
      <c r="B81" s="93"/>
      <c r="C81" s="93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93"/>
      <c r="B82" s="93"/>
      <c r="C82" s="93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93"/>
      <c r="B83" s="93"/>
      <c r="C83" s="93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93"/>
      <c r="B84" s="93"/>
      <c r="C84" s="93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93"/>
      <c r="B85" s="93"/>
      <c r="C85" s="93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93"/>
      <c r="B86" s="93"/>
      <c r="C86" s="93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93"/>
      <c r="B87" s="93"/>
      <c r="C87" s="93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93"/>
      <c r="B88" s="93"/>
      <c r="C88" s="93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93"/>
      <c r="B89" s="93"/>
      <c r="C89" s="93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93"/>
      <c r="B90" s="93"/>
      <c r="C90" s="93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93"/>
      <c r="B91" s="93"/>
      <c r="C91" s="93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93"/>
      <c r="B92" s="93"/>
      <c r="C92" s="93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93"/>
      <c r="B93" s="93"/>
      <c r="C93" s="93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93"/>
      <c r="B94" s="93"/>
      <c r="C94" s="93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93"/>
      <c r="B95" s="93"/>
      <c r="C95" s="93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93"/>
      <c r="B96" s="93"/>
      <c r="C96" s="93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93"/>
      <c r="B97" s="93"/>
      <c r="C97" s="93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93"/>
      <c r="B98" s="93"/>
      <c r="C98" s="93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93"/>
      <c r="B99" s="93"/>
      <c r="C99" s="93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93"/>
      <c r="B100" s="93"/>
      <c r="C100" s="93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93"/>
      <c r="B101" s="93"/>
      <c r="C101" s="93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93"/>
      <c r="B102" s="93"/>
      <c r="C102" s="93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81" customWidth="1"/>
    <col min="3" max="3" width="4.25" style="81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80"/>
      <c r="T1" s="141" t="s">
        <v>181</v>
      </c>
      <c r="U1" s="141"/>
    </row>
    <row r="2" spans="1:21" ht="37.15" customHeight="1">
      <c r="A2" s="137" t="s">
        <v>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ht="22.35" customHeight="1">
      <c r="A3" s="142" t="s">
        <v>398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 t="s">
        <v>29</v>
      </c>
      <c r="U3" s="143"/>
    </row>
    <row r="4" spans="1:21" ht="22.35" customHeight="1">
      <c r="A4" s="144" t="s">
        <v>152</v>
      </c>
      <c r="B4" s="144"/>
      <c r="C4" s="144"/>
      <c r="D4" s="145" t="s">
        <v>164</v>
      </c>
      <c r="E4" s="145" t="s">
        <v>165</v>
      </c>
      <c r="F4" s="145" t="s">
        <v>182</v>
      </c>
      <c r="G4" s="145" t="s">
        <v>155</v>
      </c>
      <c r="H4" s="145"/>
      <c r="I4" s="145"/>
      <c r="J4" s="145"/>
      <c r="K4" s="145" t="s">
        <v>156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</row>
    <row r="5" spans="1:21" ht="39.6" customHeight="1">
      <c r="A5" s="94" t="s">
        <v>160</v>
      </c>
      <c r="B5" s="94" t="s">
        <v>161</v>
      </c>
      <c r="C5" s="94" t="s">
        <v>162</v>
      </c>
      <c r="D5" s="145"/>
      <c r="E5" s="145"/>
      <c r="F5" s="145"/>
      <c r="G5" s="103" t="s">
        <v>133</v>
      </c>
      <c r="H5" s="103" t="s">
        <v>183</v>
      </c>
      <c r="I5" s="103" t="s">
        <v>261</v>
      </c>
      <c r="J5" s="103" t="s">
        <v>175</v>
      </c>
      <c r="K5" s="103" t="s">
        <v>133</v>
      </c>
      <c r="L5" s="103" t="s">
        <v>185</v>
      </c>
      <c r="M5" s="103" t="s">
        <v>186</v>
      </c>
      <c r="N5" s="103" t="s">
        <v>187</v>
      </c>
      <c r="O5" s="103" t="s">
        <v>177</v>
      </c>
      <c r="P5" s="103" t="s">
        <v>188</v>
      </c>
      <c r="Q5" s="103" t="s">
        <v>189</v>
      </c>
      <c r="R5" s="103" t="s">
        <v>190</v>
      </c>
      <c r="S5" s="103" t="s">
        <v>173</v>
      </c>
      <c r="T5" s="103" t="s">
        <v>176</v>
      </c>
      <c r="U5" s="103" t="s">
        <v>180</v>
      </c>
    </row>
    <row r="6" spans="1:21" ht="22.9" customHeight="1">
      <c r="A6" s="95"/>
      <c r="B6" s="95"/>
      <c r="C6" s="95"/>
      <c r="D6" s="96"/>
      <c r="E6" s="96" t="s">
        <v>133</v>
      </c>
      <c r="F6" s="97">
        <f t="shared" ref="F6:U6" si="0">SUM(F9:F12)</f>
        <v>73.69</v>
      </c>
      <c r="G6" s="97">
        <f t="shared" si="0"/>
        <v>48.69</v>
      </c>
      <c r="H6" s="97">
        <f t="shared" si="0"/>
        <v>40.819999999999993</v>
      </c>
      <c r="I6" s="97">
        <f t="shared" si="0"/>
        <v>7.8</v>
      </c>
      <c r="J6" s="97">
        <f t="shared" si="0"/>
        <v>7.0000000000000007E-2</v>
      </c>
      <c r="K6" s="97">
        <f t="shared" si="0"/>
        <v>25</v>
      </c>
      <c r="L6" s="97">
        <f t="shared" si="0"/>
        <v>0</v>
      </c>
      <c r="M6" s="97">
        <f t="shared" si="0"/>
        <v>25</v>
      </c>
      <c r="N6" s="97">
        <f t="shared" si="0"/>
        <v>0</v>
      </c>
      <c r="O6" s="97">
        <f t="shared" si="0"/>
        <v>0</v>
      </c>
      <c r="P6" s="97">
        <f t="shared" si="0"/>
        <v>0</v>
      </c>
      <c r="Q6" s="97">
        <f t="shared" si="0"/>
        <v>0</v>
      </c>
      <c r="R6" s="97">
        <f t="shared" si="0"/>
        <v>0</v>
      </c>
      <c r="S6" s="97">
        <f t="shared" si="0"/>
        <v>0</v>
      </c>
      <c r="T6" s="97">
        <f t="shared" si="0"/>
        <v>0</v>
      </c>
      <c r="U6" s="97">
        <f t="shared" si="0"/>
        <v>0</v>
      </c>
    </row>
    <row r="7" spans="1:21" ht="22.9" customHeight="1">
      <c r="A7" s="95"/>
      <c r="B7" s="95"/>
      <c r="C7" s="95"/>
      <c r="D7" s="98">
        <v>201</v>
      </c>
      <c r="E7" s="98" t="s">
        <v>397</v>
      </c>
      <c r="F7" s="104">
        <f t="shared" ref="F7:U7" si="1">SUM(F9:F12)</f>
        <v>73.69</v>
      </c>
      <c r="G7" s="97">
        <f t="shared" si="1"/>
        <v>48.69</v>
      </c>
      <c r="H7" s="97">
        <f t="shared" si="1"/>
        <v>40.819999999999993</v>
      </c>
      <c r="I7" s="97">
        <f t="shared" si="1"/>
        <v>7.8</v>
      </c>
      <c r="J7" s="97">
        <f t="shared" si="1"/>
        <v>7.0000000000000007E-2</v>
      </c>
      <c r="K7" s="97">
        <f t="shared" si="1"/>
        <v>25</v>
      </c>
      <c r="L7" s="97">
        <f t="shared" si="1"/>
        <v>0</v>
      </c>
      <c r="M7" s="97">
        <f t="shared" si="1"/>
        <v>25</v>
      </c>
      <c r="N7" s="97">
        <f t="shared" si="1"/>
        <v>0</v>
      </c>
      <c r="O7" s="97">
        <f t="shared" si="1"/>
        <v>0</v>
      </c>
      <c r="P7" s="97">
        <f t="shared" si="1"/>
        <v>0</v>
      </c>
      <c r="Q7" s="97">
        <f t="shared" si="1"/>
        <v>0</v>
      </c>
      <c r="R7" s="97">
        <f t="shared" si="1"/>
        <v>0</v>
      </c>
      <c r="S7" s="97">
        <f t="shared" si="1"/>
        <v>0</v>
      </c>
      <c r="T7" s="97">
        <f t="shared" si="1"/>
        <v>0</v>
      </c>
      <c r="U7" s="97">
        <f t="shared" si="1"/>
        <v>0</v>
      </c>
    </row>
    <row r="8" spans="1:21" ht="22.9" customHeight="1">
      <c r="A8" s="95"/>
      <c r="B8" s="95"/>
      <c r="C8" s="95"/>
      <c r="D8" s="98">
        <v>201001</v>
      </c>
      <c r="E8" s="98" t="s">
        <v>397</v>
      </c>
      <c r="F8" s="104">
        <f t="shared" ref="F8:U8" si="2">SUM(F9:F12)</f>
        <v>73.69</v>
      </c>
      <c r="G8" s="97">
        <f t="shared" si="2"/>
        <v>48.69</v>
      </c>
      <c r="H8" s="97">
        <f t="shared" si="2"/>
        <v>40.819999999999993</v>
      </c>
      <c r="I8" s="97">
        <f t="shared" si="2"/>
        <v>7.8</v>
      </c>
      <c r="J8" s="97">
        <f t="shared" si="2"/>
        <v>7.0000000000000007E-2</v>
      </c>
      <c r="K8" s="97">
        <f t="shared" si="2"/>
        <v>25</v>
      </c>
      <c r="L8" s="97">
        <f t="shared" si="2"/>
        <v>0</v>
      </c>
      <c r="M8" s="97">
        <f t="shared" si="2"/>
        <v>25</v>
      </c>
      <c r="N8" s="97">
        <f t="shared" si="2"/>
        <v>0</v>
      </c>
      <c r="O8" s="97">
        <f t="shared" si="2"/>
        <v>0</v>
      </c>
      <c r="P8" s="97">
        <f t="shared" si="2"/>
        <v>0</v>
      </c>
      <c r="Q8" s="97">
        <f t="shared" si="2"/>
        <v>0</v>
      </c>
      <c r="R8" s="97">
        <f t="shared" si="2"/>
        <v>0</v>
      </c>
      <c r="S8" s="97">
        <f t="shared" si="2"/>
        <v>0</v>
      </c>
      <c r="T8" s="97">
        <f t="shared" si="2"/>
        <v>0</v>
      </c>
      <c r="U8" s="97">
        <f t="shared" si="2"/>
        <v>0</v>
      </c>
    </row>
    <row r="9" spans="1:21" s="32" customFormat="1" ht="22.9" customHeight="1">
      <c r="A9" s="99" t="s">
        <v>399</v>
      </c>
      <c r="B9" s="99" t="s">
        <v>402</v>
      </c>
      <c r="C9" s="99" t="s">
        <v>404</v>
      </c>
      <c r="D9" s="100">
        <v>201001</v>
      </c>
      <c r="E9" s="101" t="s">
        <v>405</v>
      </c>
      <c r="F9" s="105">
        <v>63.32</v>
      </c>
      <c r="G9" s="102">
        <f t="shared" ref="G9:G12" si="3">SUM(H9:J9)</f>
        <v>38.32</v>
      </c>
      <c r="H9" s="102">
        <v>30.45</v>
      </c>
      <c r="I9" s="102">
        <v>7.8</v>
      </c>
      <c r="J9" s="102">
        <v>7.0000000000000007E-2</v>
      </c>
      <c r="K9" s="102">
        <f t="shared" ref="K9:K12" si="4">SUM(L9:U9)</f>
        <v>25</v>
      </c>
      <c r="L9" s="102"/>
      <c r="M9" s="102">
        <v>25</v>
      </c>
      <c r="N9" s="102"/>
      <c r="O9" s="102"/>
      <c r="P9" s="102"/>
      <c r="Q9" s="102"/>
      <c r="R9" s="102"/>
      <c r="S9" s="102"/>
      <c r="T9" s="102"/>
      <c r="U9" s="102"/>
    </row>
    <row r="10" spans="1:21" s="32" customFormat="1" ht="22.9" customHeight="1">
      <c r="A10" s="99" t="s">
        <v>406</v>
      </c>
      <c r="B10" s="99" t="s">
        <v>408</v>
      </c>
      <c r="C10" s="99" t="s">
        <v>408</v>
      </c>
      <c r="D10" s="100">
        <v>201001</v>
      </c>
      <c r="E10" s="101" t="s">
        <v>410</v>
      </c>
      <c r="F10" s="105">
        <v>4.7300000000000004</v>
      </c>
      <c r="G10" s="102">
        <f t="shared" si="3"/>
        <v>4.7300000000000004</v>
      </c>
      <c r="H10" s="102">
        <v>4.7300000000000004</v>
      </c>
      <c r="I10" s="102"/>
      <c r="J10" s="102"/>
      <c r="K10" s="102">
        <f t="shared" si="4"/>
        <v>0</v>
      </c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s="32" customFormat="1" ht="22.9" customHeight="1">
      <c r="A11" s="99" t="s">
        <v>411</v>
      </c>
      <c r="B11" s="99" t="s">
        <v>413</v>
      </c>
      <c r="C11" s="99" t="s">
        <v>415</v>
      </c>
      <c r="D11" s="100">
        <v>201001</v>
      </c>
      <c r="E11" s="101" t="s">
        <v>416</v>
      </c>
      <c r="F11" s="105">
        <v>2.09</v>
      </c>
      <c r="G11" s="102">
        <f t="shared" si="3"/>
        <v>2.09</v>
      </c>
      <c r="H11" s="102">
        <v>2.09</v>
      </c>
      <c r="I11" s="102"/>
      <c r="J11" s="102"/>
      <c r="K11" s="102">
        <f t="shared" si="4"/>
        <v>0</v>
      </c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s="32" customFormat="1" ht="22.9" customHeight="1">
      <c r="A12" s="99" t="s">
        <v>417</v>
      </c>
      <c r="B12" s="99" t="s">
        <v>415</v>
      </c>
      <c r="C12" s="99" t="s">
        <v>404</v>
      </c>
      <c r="D12" s="100">
        <v>201001</v>
      </c>
      <c r="E12" s="101" t="s">
        <v>215</v>
      </c>
      <c r="F12" s="105">
        <v>3.55</v>
      </c>
      <c r="G12" s="102">
        <f t="shared" si="3"/>
        <v>3.55</v>
      </c>
      <c r="H12" s="102">
        <v>3.55</v>
      </c>
      <c r="I12" s="102"/>
      <c r="J12" s="102"/>
      <c r="K12" s="102">
        <f t="shared" si="4"/>
        <v>0</v>
      </c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1" s="32" customFormat="1" ht="22.9" customHeight="1">
      <c r="A13" s="93"/>
      <c r="B13" s="93"/>
      <c r="C13" s="93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93"/>
      <c r="B14" s="93"/>
      <c r="C14" s="93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93"/>
      <c r="B15" s="93"/>
      <c r="C15" s="93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93"/>
      <c r="B16" s="93"/>
      <c r="C16" s="93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93"/>
      <c r="B17" s="93"/>
      <c r="C17" s="93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93"/>
      <c r="B18" s="93"/>
      <c r="C18" s="93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93"/>
      <c r="B19" s="93"/>
      <c r="C19" s="93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93"/>
      <c r="B20" s="93"/>
      <c r="C20" s="93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93"/>
      <c r="B21" s="93"/>
      <c r="C21" s="93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93"/>
      <c r="B22" s="93"/>
      <c r="C22" s="93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93"/>
      <c r="B23" s="93"/>
      <c r="C23" s="93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93"/>
      <c r="B24" s="93"/>
      <c r="C24" s="93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93"/>
      <c r="B25" s="93"/>
      <c r="C25" s="93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93"/>
      <c r="B26" s="93"/>
      <c r="C26" s="93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93"/>
      <c r="B27" s="93"/>
      <c r="C27" s="93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93"/>
      <c r="B28" s="93"/>
      <c r="C28" s="93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93"/>
      <c r="B29" s="93"/>
      <c r="C29" s="93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93"/>
      <c r="B30" s="93"/>
      <c r="C30" s="93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93"/>
      <c r="B31" s="93"/>
      <c r="C31" s="93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93"/>
      <c r="B32" s="93"/>
      <c r="C32" s="93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93"/>
      <c r="B33" s="93"/>
      <c r="C33" s="93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93"/>
      <c r="B34" s="93"/>
      <c r="C34" s="93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93"/>
      <c r="B35" s="93"/>
      <c r="C35" s="93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93"/>
      <c r="B36" s="93"/>
      <c r="C36" s="93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93"/>
      <c r="B37" s="93"/>
      <c r="C37" s="93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93"/>
      <c r="B38" s="93"/>
      <c r="C38" s="93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93"/>
      <c r="B39" s="93"/>
      <c r="C39" s="93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93"/>
      <c r="B40" s="93"/>
      <c r="C40" s="93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93"/>
      <c r="B41" s="93"/>
      <c r="C41" s="93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93"/>
      <c r="B42" s="93"/>
      <c r="C42" s="93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93"/>
      <c r="B43" s="93"/>
      <c r="C43" s="93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93"/>
      <c r="B44" s="93"/>
      <c r="C44" s="93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93"/>
      <c r="B45" s="93"/>
      <c r="C45" s="93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93"/>
      <c r="B46" s="93"/>
      <c r="C46" s="93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93"/>
      <c r="B47" s="93"/>
      <c r="C47" s="93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93"/>
      <c r="B48" s="93"/>
      <c r="C48" s="93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93"/>
      <c r="B49" s="93"/>
      <c r="C49" s="93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93"/>
      <c r="B50" s="93"/>
      <c r="C50" s="93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93"/>
      <c r="B51" s="93"/>
      <c r="C51" s="93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93"/>
      <c r="B52" s="93"/>
      <c r="C52" s="93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93"/>
      <c r="B53" s="93"/>
      <c r="C53" s="93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93"/>
      <c r="B54" s="93"/>
      <c r="C54" s="93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93"/>
      <c r="B55" s="93"/>
      <c r="C55" s="93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93"/>
      <c r="B56" s="93"/>
      <c r="C56" s="93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93"/>
      <c r="B57" s="93"/>
      <c r="C57" s="93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93"/>
      <c r="B58" s="93"/>
      <c r="C58" s="93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93"/>
      <c r="B59" s="93"/>
      <c r="C59" s="93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93"/>
      <c r="B60" s="93"/>
      <c r="C60" s="93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93"/>
      <c r="B61" s="93"/>
      <c r="C61" s="93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93"/>
      <c r="B62" s="93"/>
      <c r="C62" s="93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93"/>
      <c r="B63" s="93"/>
      <c r="C63" s="93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93"/>
      <c r="B64" s="93"/>
      <c r="C64" s="93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93"/>
      <c r="B65" s="93"/>
      <c r="C65" s="93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93"/>
      <c r="B66" s="93"/>
      <c r="C66" s="93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93"/>
      <c r="B67" s="93"/>
      <c r="C67" s="93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93"/>
      <c r="B68" s="93"/>
      <c r="C68" s="93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93"/>
      <c r="B69" s="93"/>
      <c r="C69" s="93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93"/>
      <c r="B70" s="93"/>
      <c r="C70" s="93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93"/>
      <c r="B71" s="93"/>
      <c r="C71" s="93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93"/>
      <c r="B72" s="93"/>
      <c r="C72" s="93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93"/>
      <c r="B73" s="93"/>
      <c r="C73" s="93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93"/>
      <c r="B74" s="93"/>
      <c r="C74" s="93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93"/>
      <c r="B75" s="93"/>
      <c r="C75" s="93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93"/>
      <c r="B76" s="93"/>
      <c r="C76" s="93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93"/>
      <c r="B77" s="93"/>
      <c r="C77" s="93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93"/>
      <c r="B78" s="93"/>
      <c r="C78" s="93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93"/>
      <c r="B79" s="93"/>
      <c r="C79" s="93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93"/>
      <c r="B80" s="93"/>
      <c r="C80" s="93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93"/>
      <c r="B81" s="93"/>
      <c r="C81" s="93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93"/>
      <c r="B82" s="93"/>
      <c r="C82" s="93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93"/>
      <c r="B83" s="93"/>
      <c r="C83" s="93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93"/>
      <c r="B84" s="93"/>
      <c r="C84" s="93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93"/>
      <c r="B85" s="93"/>
      <c r="C85" s="93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93"/>
      <c r="B86" s="93"/>
      <c r="C86" s="93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93"/>
      <c r="B87" s="93"/>
      <c r="C87" s="93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93"/>
      <c r="B88" s="93"/>
      <c r="C88" s="93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93"/>
      <c r="B89" s="93"/>
      <c r="C89" s="93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93"/>
      <c r="B90" s="93"/>
      <c r="C90" s="93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93"/>
      <c r="B91" s="93"/>
      <c r="C91" s="93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93"/>
      <c r="B92" s="93"/>
      <c r="C92" s="93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93"/>
      <c r="B93" s="93"/>
      <c r="C93" s="93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93"/>
      <c r="B94" s="93"/>
      <c r="C94" s="93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93"/>
      <c r="B95" s="93"/>
      <c r="C95" s="93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93"/>
      <c r="B96" s="93"/>
      <c r="C96" s="93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93"/>
      <c r="B97" s="93"/>
      <c r="C97" s="93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93"/>
      <c r="B98" s="93"/>
      <c r="C98" s="93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93"/>
      <c r="B99" s="93"/>
      <c r="C99" s="93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93"/>
      <c r="B100" s="93"/>
      <c r="C100" s="93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93"/>
      <c r="B101" s="93"/>
      <c r="C101" s="93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93"/>
      <c r="B102" s="93"/>
      <c r="C102" s="93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93"/>
      <c r="B103" s="93"/>
      <c r="C103" s="93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93"/>
      <c r="B104" s="93"/>
      <c r="C104" s="93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93"/>
      <c r="B105" s="93"/>
      <c r="C105" s="93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93"/>
      <c r="B106" s="93"/>
      <c r="C106" s="93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93"/>
      <c r="B107" s="93"/>
      <c r="C107" s="93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93"/>
      <c r="B108" s="93"/>
      <c r="C108" s="93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93"/>
      <c r="B109" s="93"/>
      <c r="C109" s="93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93"/>
      <c r="B110" s="93"/>
      <c r="C110" s="93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93"/>
      <c r="B111" s="93"/>
      <c r="C111" s="93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93"/>
      <c r="B112" s="93"/>
      <c r="C112" s="93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93"/>
      <c r="B113" s="93"/>
      <c r="C113" s="93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93"/>
      <c r="B114" s="93"/>
      <c r="C114" s="93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93"/>
      <c r="B115" s="93"/>
      <c r="C115" s="93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93"/>
      <c r="B116" s="93"/>
      <c r="C116" s="93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93"/>
      <c r="B117" s="93"/>
      <c r="C117" s="93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93"/>
      <c r="B118" s="93"/>
      <c r="C118" s="93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93"/>
      <c r="B119" s="93"/>
      <c r="C119" s="93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93"/>
      <c r="B120" s="93"/>
      <c r="C120" s="93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93"/>
      <c r="B121" s="93"/>
      <c r="C121" s="93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93"/>
      <c r="B122" s="93"/>
      <c r="C122" s="93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93"/>
      <c r="B123" s="93"/>
      <c r="C123" s="93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93"/>
      <c r="B124" s="93"/>
      <c r="C124" s="93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93"/>
      <c r="B125" s="93"/>
      <c r="C125" s="93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93"/>
      <c r="B126" s="93"/>
      <c r="C126" s="93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93"/>
      <c r="B127" s="93"/>
      <c r="C127" s="93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93"/>
      <c r="B128" s="93"/>
      <c r="C128" s="93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93"/>
      <c r="B129" s="93"/>
      <c r="C129" s="93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93"/>
      <c r="B130" s="93"/>
      <c r="C130" s="93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93"/>
      <c r="B131" s="93"/>
      <c r="C131" s="93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93"/>
      <c r="B132" s="93"/>
      <c r="C132" s="93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93"/>
      <c r="B133" s="93"/>
      <c r="C133" s="93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93"/>
      <c r="B134" s="93"/>
      <c r="C134" s="93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93"/>
      <c r="B135" s="93"/>
      <c r="C135" s="93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93"/>
      <c r="B136" s="93"/>
      <c r="C136" s="93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93"/>
      <c r="B137" s="93"/>
      <c r="C137" s="93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93"/>
      <c r="B138" s="93"/>
      <c r="C138" s="93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93"/>
      <c r="B139" s="93"/>
      <c r="C139" s="93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93"/>
      <c r="B140" s="93"/>
      <c r="C140" s="93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93"/>
      <c r="B141" s="93"/>
      <c r="C141" s="93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93"/>
      <c r="B142" s="93"/>
      <c r="C142" s="93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93"/>
      <c r="B143" s="93"/>
      <c r="C143" s="93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93"/>
      <c r="B144" s="93"/>
      <c r="C144" s="93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93"/>
      <c r="B145" s="93"/>
      <c r="C145" s="93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93"/>
      <c r="B146" s="93"/>
      <c r="C146" s="93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93"/>
      <c r="B147" s="93"/>
      <c r="C147" s="93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93"/>
      <c r="B148" s="93"/>
      <c r="C148" s="93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93"/>
      <c r="B149" s="93"/>
      <c r="C149" s="93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93"/>
      <c r="B150" s="93"/>
      <c r="C150" s="93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93"/>
      <c r="B151" s="93"/>
      <c r="C151" s="93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93"/>
      <c r="B152" s="93"/>
      <c r="C152" s="93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93"/>
      <c r="B153" s="93"/>
      <c r="C153" s="93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93"/>
      <c r="B154" s="93"/>
      <c r="C154" s="93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93"/>
      <c r="B155" s="93"/>
      <c r="C155" s="93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93"/>
      <c r="B156" s="93"/>
      <c r="C156" s="93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93"/>
      <c r="B157" s="93"/>
      <c r="C157" s="93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93"/>
      <c r="B158" s="93"/>
      <c r="C158" s="93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93"/>
      <c r="B159" s="93"/>
      <c r="C159" s="93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93"/>
      <c r="B160" s="93"/>
      <c r="C160" s="93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93"/>
      <c r="B161" s="93"/>
      <c r="C161" s="93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93"/>
      <c r="B162" s="93"/>
      <c r="C162" s="93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93"/>
      <c r="B163" s="93"/>
      <c r="C163" s="93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93"/>
      <c r="B164" s="93"/>
      <c r="C164" s="93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93"/>
      <c r="B165" s="93"/>
      <c r="C165" s="93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93"/>
      <c r="B166" s="93"/>
      <c r="C166" s="93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93"/>
      <c r="B167" s="93"/>
      <c r="C167" s="93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93"/>
      <c r="B168" s="93"/>
      <c r="C168" s="93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93"/>
      <c r="B169" s="93"/>
      <c r="C169" s="93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93"/>
      <c r="B170" s="93"/>
      <c r="C170" s="93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93"/>
      <c r="B171" s="93"/>
      <c r="C171" s="93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93"/>
      <c r="B172" s="93"/>
      <c r="C172" s="93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93"/>
      <c r="B173" s="93"/>
      <c r="C173" s="93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93"/>
      <c r="B174" s="93"/>
      <c r="C174" s="93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93"/>
      <c r="B175" s="93"/>
      <c r="C175" s="93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93"/>
      <c r="B176" s="93"/>
      <c r="C176" s="93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93"/>
      <c r="B177" s="93"/>
      <c r="C177" s="93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93"/>
      <c r="B178" s="93"/>
      <c r="C178" s="93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93"/>
      <c r="B179" s="93"/>
      <c r="C179" s="93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93"/>
      <c r="B180" s="93"/>
      <c r="C180" s="93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93"/>
      <c r="B181" s="93"/>
      <c r="C181" s="93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93"/>
      <c r="B182" s="93"/>
      <c r="C182" s="93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93"/>
      <c r="B183" s="93"/>
      <c r="C183" s="93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93"/>
      <c r="B184" s="93"/>
      <c r="C184" s="93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93"/>
      <c r="B185" s="93"/>
      <c r="C185" s="93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93"/>
      <c r="B186" s="93"/>
      <c r="C186" s="93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93"/>
      <c r="B187" s="93"/>
      <c r="C187" s="93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93"/>
      <c r="B188" s="93"/>
      <c r="C188" s="93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93"/>
      <c r="B189" s="93"/>
      <c r="C189" s="93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93"/>
      <c r="B190" s="93"/>
      <c r="C190" s="93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93"/>
      <c r="B191" s="93"/>
      <c r="C191" s="93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93"/>
      <c r="B192" s="93"/>
      <c r="C192" s="93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93"/>
      <c r="B193" s="93"/>
      <c r="C193" s="93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93"/>
      <c r="B194" s="93"/>
      <c r="C194" s="93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93"/>
      <c r="B195" s="93"/>
      <c r="C195" s="93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93"/>
      <c r="B196" s="93"/>
      <c r="C196" s="93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93"/>
      <c r="B197" s="93"/>
      <c r="C197" s="93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93"/>
      <c r="B198" s="93"/>
      <c r="C198" s="93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93"/>
      <c r="B199" s="93"/>
      <c r="C199" s="93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93"/>
      <c r="B200" s="93"/>
      <c r="C200" s="93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93"/>
      <c r="B201" s="93"/>
      <c r="C201" s="93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93"/>
      <c r="B202" s="93"/>
      <c r="C202" s="93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93"/>
      <c r="B203" s="93"/>
      <c r="C203" s="93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93"/>
      <c r="B204" s="93"/>
      <c r="C204" s="93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93"/>
      <c r="B205" s="93"/>
      <c r="C205" s="93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93"/>
      <c r="B206" s="93"/>
      <c r="C206" s="93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93"/>
      <c r="B207" s="93"/>
      <c r="C207" s="93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93"/>
      <c r="B208" s="93"/>
      <c r="C208" s="93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93"/>
      <c r="B209" s="93"/>
      <c r="C209" s="93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93"/>
      <c r="B210" s="93"/>
      <c r="C210" s="93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93"/>
      <c r="B211" s="93"/>
      <c r="C211" s="93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93"/>
      <c r="B212" s="93"/>
      <c r="C212" s="93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93"/>
      <c r="B213" s="93"/>
      <c r="C213" s="93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93"/>
      <c r="B214" s="93"/>
      <c r="C214" s="93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93"/>
      <c r="B215" s="93"/>
      <c r="C215" s="93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93"/>
      <c r="B216" s="93"/>
      <c r="C216" s="93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93"/>
      <c r="B217" s="93"/>
      <c r="C217" s="93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93"/>
      <c r="B218" s="93"/>
      <c r="C218" s="93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93"/>
      <c r="B219" s="93"/>
      <c r="C219" s="93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93"/>
      <c r="B220" s="93"/>
      <c r="C220" s="93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93"/>
      <c r="B221" s="93"/>
      <c r="C221" s="93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93"/>
      <c r="B222" s="93"/>
      <c r="C222" s="93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93"/>
      <c r="B223" s="93"/>
      <c r="C223" s="93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93"/>
      <c r="B224" s="93"/>
      <c r="C224" s="93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93"/>
      <c r="B225" s="93"/>
      <c r="C225" s="93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93"/>
      <c r="B226" s="93"/>
      <c r="C226" s="93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93"/>
      <c r="B227" s="93"/>
      <c r="C227" s="93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93"/>
      <c r="B228" s="93"/>
      <c r="C228" s="93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93"/>
      <c r="B229" s="93"/>
      <c r="C229" s="93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93"/>
      <c r="B230" s="93"/>
      <c r="C230" s="93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93"/>
      <c r="B231" s="93"/>
      <c r="C231" s="93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93"/>
      <c r="B232" s="93"/>
      <c r="C232" s="93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93"/>
      <c r="B233" s="93"/>
      <c r="C233" s="93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93"/>
      <c r="B234" s="93"/>
      <c r="C234" s="93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93"/>
      <c r="B235" s="93"/>
      <c r="C235" s="93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93"/>
      <c r="B236" s="93"/>
      <c r="C236" s="93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93"/>
      <c r="B237" s="93"/>
      <c r="C237" s="93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93"/>
      <c r="B238" s="93"/>
      <c r="C238" s="93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93"/>
      <c r="B239" s="93"/>
      <c r="C239" s="93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93"/>
      <c r="B240" s="93"/>
      <c r="C240" s="93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135" t="s">
        <v>10</v>
      </c>
      <c r="B2" s="135"/>
      <c r="C2" s="135"/>
      <c r="D2" s="135"/>
    </row>
    <row r="3" spans="1:4" ht="18.95" customHeight="1">
      <c r="A3" s="131" t="s">
        <v>398</v>
      </c>
      <c r="B3" s="131"/>
      <c r="C3" s="131"/>
      <c r="D3" s="71" t="s">
        <v>29</v>
      </c>
    </row>
    <row r="4" spans="1:4" ht="20.25" customHeight="1">
      <c r="A4" s="133" t="s">
        <v>30</v>
      </c>
      <c r="B4" s="133"/>
      <c r="C4" s="133" t="s">
        <v>31</v>
      </c>
      <c r="D4" s="133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73.69</v>
      </c>
      <c r="C6" s="11" t="s">
        <v>193</v>
      </c>
      <c r="D6" s="17">
        <f>SUM(D7:D36)</f>
        <v>73.69</v>
      </c>
    </row>
    <row r="7" spans="1:4" ht="20.25" customHeight="1">
      <c r="A7" s="78" t="s">
        <v>194</v>
      </c>
      <c r="B7" s="12">
        <f>SUM(B8:B9)</f>
        <v>73.69</v>
      </c>
      <c r="C7" s="78" t="s">
        <v>38</v>
      </c>
      <c r="D7" s="14">
        <v>63.32</v>
      </c>
    </row>
    <row r="8" spans="1:4" ht="20.25" customHeight="1">
      <c r="A8" s="78" t="s">
        <v>195</v>
      </c>
      <c r="B8" s="12">
        <v>73.69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4.7300000000000004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2.09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3.55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73.69</v>
      </c>
      <c r="C40" s="73" t="s">
        <v>202</v>
      </c>
      <c r="D40" s="17">
        <f>SUM(D38,D6)</f>
        <v>73.69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07" customWidth="1"/>
    <col min="2" max="2" width="4.875" style="107" customWidth="1"/>
    <col min="3" max="3" width="4.75" style="107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06"/>
      <c r="D1" s="4"/>
      <c r="K1" s="74" t="s">
        <v>203</v>
      </c>
    </row>
    <row r="2" spans="1:11" ht="43.15" customHeight="1">
      <c r="A2" s="135" t="s">
        <v>11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24.2" customHeight="1">
      <c r="A3" s="131" t="s">
        <v>398</v>
      </c>
      <c r="B3" s="131"/>
      <c r="C3" s="131"/>
      <c r="D3" s="131"/>
      <c r="E3" s="131"/>
      <c r="F3" s="131"/>
      <c r="G3" s="131"/>
      <c r="H3" s="131"/>
      <c r="I3" s="131"/>
      <c r="J3" s="132" t="s">
        <v>29</v>
      </c>
      <c r="K3" s="132"/>
    </row>
    <row r="4" spans="1:11" ht="19.899999999999999" customHeight="1">
      <c r="A4" s="146" t="s">
        <v>152</v>
      </c>
      <c r="B4" s="146"/>
      <c r="C4" s="146"/>
      <c r="D4" s="147" t="s">
        <v>153</v>
      </c>
      <c r="E4" s="147" t="s">
        <v>154</v>
      </c>
      <c r="F4" s="147" t="s">
        <v>133</v>
      </c>
      <c r="G4" s="147" t="s">
        <v>155</v>
      </c>
      <c r="H4" s="147"/>
      <c r="I4" s="147"/>
      <c r="J4" s="147"/>
      <c r="K4" s="147" t="s">
        <v>156</v>
      </c>
    </row>
    <row r="5" spans="1:11" ht="19.899999999999999" customHeight="1">
      <c r="A5" s="146"/>
      <c r="B5" s="146"/>
      <c r="C5" s="146"/>
      <c r="D5" s="147"/>
      <c r="E5" s="147"/>
      <c r="F5" s="147"/>
      <c r="G5" s="147" t="s">
        <v>135</v>
      </c>
      <c r="H5" s="147" t="s">
        <v>204</v>
      </c>
      <c r="I5" s="147"/>
      <c r="J5" s="147" t="s">
        <v>205</v>
      </c>
      <c r="K5" s="147"/>
    </row>
    <row r="6" spans="1:11" ht="24.2" customHeight="1">
      <c r="A6" s="109" t="s">
        <v>160</v>
      </c>
      <c r="B6" s="109" t="s">
        <v>161</v>
      </c>
      <c r="C6" s="109" t="s">
        <v>162</v>
      </c>
      <c r="D6" s="147"/>
      <c r="E6" s="147"/>
      <c r="F6" s="147"/>
      <c r="G6" s="147"/>
      <c r="H6" s="110" t="s">
        <v>183</v>
      </c>
      <c r="I6" s="110" t="s">
        <v>175</v>
      </c>
      <c r="J6" s="147"/>
      <c r="K6" s="147"/>
    </row>
    <row r="7" spans="1:11" ht="22.9" customHeight="1">
      <c r="A7" s="111"/>
      <c r="B7" s="111"/>
      <c r="C7" s="111"/>
      <c r="D7" s="112"/>
      <c r="E7" s="112" t="s">
        <v>133</v>
      </c>
      <c r="F7" s="113">
        <f t="shared" ref="F7:K7" si="0">SUMPRODUCT(($C$10:$C$21&lt;&gt;"")*F10:F21)</f>
        <v>73.69</v>
      </c>
      <c r="G7" s="113">
        <f t="shared" si="0"/>
        <v>40.89</v>
      </c>
      <c r="H7" s="113">
        <f t="shared" si="0"/>
        <v>40.819999999999993</v>
      </c>
      <c r="I7" s="113">
        <f t="shared" si="0"/>
        <v>7.0000000000000007E-2</v>
      </c>
      <c r="J7" s="113">
        <f t="shared" si="0"/>
        <v>7.8</v>
      </c>
      <c r="K7" s="113">
        <f t="shared" si="0"/>
        <v>25</v>
      </c>
    </row>
    <row r="8" spans="1:11" ht="22.9" customHeight="1">
      <c r="A8" s="111"/>
      <c r="B8" s="111"/>
      <c r="C8" s="111"/>
      <c r="D8" s="114">
        <v>201</v>
      </c>
      <c r="E8" s="114" t="s">
        <v>397</v>
      </c>
      <c r="F8" s="113">
        <f t="shared" ref="F8:K8" si="1">SUMPRODUCT(($C$10:$C$21&lt;&gt;"")*F10:F21)</f>
        <v>73.69</v>
      </c>
      <c r="G8" s="113">
        <f t="shared" si="1"/>
        <v>40.89</v>
      </c>
      <c r="H8" s="113">
        <f t="shared" si="1"/>
        <v>40.819999999999993</v>
      </c>
      <c r="I8" s="113">
        <f t="shared" si="1"/>
        <v>7.0000000000000007E-2</v>
      </c>
      <c r="J8" s="113">
        <f t="shared" si="1"/>
        <v>7.8</v>
      </c>
      <c r="K8" s="113">
        <f t="shared" si="1"/>
        <v>25</v>
      </c>
    </row>
    <row r="9" spans="1:11" ht="22.9" customHeight="1">
      <c r="A9" s="111"/>
      <c r="B9" s="111"/>
      <c r="C9" s="111"/>
      <c r="D9" s="115">
        <v>201001</v>
      </c>
      <c r="E9" s="115" t="s">
        <v>397</v>
      </c>
      <c r="F9" s="113">
        <f t="shared" ref="F9:K9" si="2">SUMPRODUCT(($C$10:$C$21&lt;&gt;"")*F10:F21)</f>
        <v>73.69</v>
      </c>
      <c r="G9" s="113">
        <f t="shared" si="2"/>
        <v>40.89</v>
      </c>
      <c r="H9" s="113">
        <f t="shared" si="2"/>
        <v>40.819999999999993</v>
      </c>
      <c r="I9" s="113">
        <f t="shared" si="2"/>
        <v>7.0000000000000007E-2</v>
      </c>
      <c r="J9" s="113">
        <f t="shared" si="2"/>
        <v>7.8</v>
      </c>
      <c r="K9" s="113">
        <f t="shared" si="2"/>
        <v>25</v>
      </c>
    </row>
    <row r="10" spans="1:11" s="41" customFormat="1" ht="22.9" customHeight="1">
      <c r="A10" s="116" t="s">
        <v>399</v>
      </c>
      <c r="B10" s="116" t="s">
        <v>400</v>
      </c>
      <c r="C10" s="116" t="s">
        <v>400</v>
      </c>
      <c r="D10" s="117">
        <v>201</v>
      </c>
      <c r="E10" s="117" t="s">
        <v>401</v>
      </c>
      <c r="F10" s="118">
        <v>63.32</v>
      </c>
      <c r="G10" s="118">
        <v>30.52</v>
      </c>
      <c r="H10" s="118">
        <v>30.45</v>
      </c>
      <c r="I10" s="118">
        <v>7.0000000000000007E-2</v>
      </c>
      <c r="J10" s="118">
        <v>7.8</v>
      </c>
      <c r="K10" s="118">
        <v>25</v>
      </c>
    </row>
    <row r="11" spans="1:11" s="41" customFormat="1" ht="22.9" customHeight="1">
      <c r="A11" s="116" t="s">
        <v>399</v>
      </c>
      <c r="B11" s="116" t="s">
        <v>402</v>
      </c>
      <c r="C11" s="116" t="s">
        <v>400</v>
      </c>
      <c r="D11" s="117">
        <v>20126</v>
      </c>
      <c r="E11" s="117" t="s">
        <v>403</v>
      </c>
      <c r="F11" s="118">
        <v>63.32</v>
      </c>
      <c r="G11" s="118">
        <v>30.52</v>
      </c>
      <c r="H11" s="118">
        <v>30.45</v>
      </c>
      <c r="I11" s="118">
        <v>7.0000000000000007E-2</v>
      </c>
      <c r="J11" s="118">
        <v>7.8</v>
      </c>
      <c r="K11" s="118">
        <v>25</v>
      </c>
    </row>
    <row r="12" spans="1:11" s="41" customFormat="1" ht="22.9" customHeight="1">
      <c r="A12" s="116" t="s">
        <v>399</v>
      </c>
      <c r="B12" s="116" t="s">
        <v>402</v>
      </c>
      <c r="C12" s="116" t="s">
        <v>404</v>
      </c>
      <c r="D12" s="117">
        <v>2012601</v>
      </c>
      <c r="E12" s="117" t="s">
        <v>405</v>
      </c>
      <c r="F12" s="118">
        <v>63.32</v>
      </c>
      <c r="G12" s="118">
        <v>30.52</v>
      </c>
      <c r="H12" s="118">
        <v>30.45</v>
      </c>
      <c r="I12" s="118">
        <v>7.0000000000000007E-2</v>
      </c>
      <c r="J12" s="118">
        <v>7.8</v>
      </c>
      <c r="K12" s="118">
        <v>25</v>
      </c>
    </row>
    <row r="13" spans="1:11" s="41" customFormat="1" ht="22.9" customHeight="1">
      <c r="A13" s="116" t="s">
        <v>406</v>
      </c>
      <c r="B13" s="116" t="s">
        <v>400</v>
      </c>
      <c r="C13" s="116" t="s">
        <v>400</v>
      </c>
      <c r="D13" s="117">
        <v>208</v>
      </c>
      <c r="E13" s="117" t="s">
        <v>407</v>
      </c>
      <c r="F13" s="118">
        <v>4.7300000000000004</v>
      </c>
      <c r="G13" s="118">
        <v>4.7300000000000004</v>
      </c>
      <c r="H13" s="118">
        <v>4.7300000000000004</v>
      </c>
      <c r="I13" s="118"/>
      <c r="J13" s="118"/>
      <c r="K13" s="118"/>
    </row>
    <row r="14" spans="1:11" s="41" customFormat="1" ht="22.9" customHeight="1">
      <c r="A14" s="116" t="s">
        <v>406</v>
      </c>
      <c r="B14" s="116" t="s">
        <v>408</v>
      </c>
      <c r="C14" s="116" t="s">
        <v>400</v>
      </c>
      <c r="D14" s="117">
        <v>20805</v>
      </c>
      <c r="E14" s="117" t="s">
        <v>409</v>
      </c>
      <c r="F14" s="118">
        <v>4.7300000000000004</v>
      </c>
      <c r="G14" s="118">
        <v>4.7300000000000004</v>
      </c>
      <c r="H14" s="118">
        <v>4.7300000000000004</v>
      </c>
      <c r="I14" s="118"/>
      <c r="J14" s="118"/>
      <c r="K14" s="118"/>
    </row>
    <row r="15" spans="1:11" s="41" customFormat="1" ht="22.9" customHeight="1">
      <c r="A15" s="116" t="s">
        <v>406</v>
      </c>
      <c r="B15" s="116" t="s">
        <v>408</v>
      </c>
      <c r="C15" s="116" t="s">
        <v>408</v>
      </c>
      <c r="D15" s="117">
        <v>2080505</v>
      </c>
      <c r="E15" s="117" t="s">
        <v>410</v>
      </c>
      <c r="F15" s="118">
        <v>4.7300000000000004</v>
      </c>
      <c r="G15" s="118">
        <v>4.7300000000000004</v>
      </c>
      <c r="H15" s="118">
        <v>4.7300000000000004</v>
      </c>
      <c r="I15" s="118"/>
      <c r="J15" s="118"/>
      <c r="K15" s="118"/>
    </row>
    <row r="16" spans="1:11" s="41" customFormat="1" ht="22.9" customHeight="1">
      <c r="A16" s="116" t="s">
        <v>411</v>
      </c>
      <c r="B16" s="116" t="s">
        <v>400</v>
      </c>
      <c r="C16" s="116" t="s">
        <v>400</v>
      </c>
      <c r="D16" s="117">
        <v>210</v>
      </c>
      <c r="E16" s="117" t="s">
        <v>412</v>
      </c>
      <c r="F16" s="118">
        <v>2.09</v>
      </c>
      <c r="G16" s="118">
        <v>2.09</v>
      </c>
      <c r="H16" s="118">
        <v>2.09</v>
      </c>
      <c r="I16" s="118"/>
      <c r="J16" s="118"/>
      <c r="K16" s="118"/>
    </row>
    <row r="17" spans="1:11" s="41" customFormat="1" ht="22.9" customHeight="1">
      <c r="A17" s="116" t="s">
        <v>411</v>
      </c>
      <c r="B17" s="116" t="s">
        <v>413</v>
      </c>
      <c r="C17" s="116" t="s">
        <v>400</v>
      </c>
      <c r="D17" s="117">
        <v>21011</v>
      </c>
      <c r="E17" s="117" t="s">
        <v>414</v>
      </c>
      <c r="F17" s="118">
        <v>2.09</v>
      </c>
      <c r="G17" s="118">
        <v>2.09</v>
      </c>
      <c r="H17" s="118">
        <v>2.09</v>
      </c>
      <c r="I17" s="118"/>
      <c r="J17" s="118"/>
      <c r="K17" s="118"/>
    </row>
    <row r="18" spans="1:11" s="41" customFormat="1" ht="22.9" customHeight="1">
      <c r="A18" s="116" t="s">
        <v>411</v>
      </c>
      <c r="B18" s="116" t="s">
        <v>413</v>
      </c>
      <c r="C18" s="116" t="s">
        <v>415</v>
      </c>
      <c r="D18" s="117">
        <v>2101102</v>
      </c>
      <c r="E18" s="117" t="s">
        <v>416</v>
      </c>
      <c r="F18" s="118">
        <v>2.09</v>
      </c>
      <c r="G18" s="118">
        <v>2.09</v>
      </c>
      <c r="H18" s="118">
        <v>2.09</v>
      </c>
      <c r="I18" s="118"/>
      <c r="J18" s="118"/>
      <c r="K18" s="118"/>
    </row>
    <row r="19" spans="1:11" s="41" customFormat="1" ht="22.9" customHeight="1">
      <c r="A19" s="116" t="s">
        <v>417</v>
      </c>
      <c r="B19" s="116" t="s">
        <v>400</v>
      </c>
      <c r="C19" s="116" t="s">
        <v>400</v>
      </c>
      <c r="D19" s="117">
        <v>221</v>
      </c>
      <c r="E19" s="117" t="s">
        <v>418</v>
      </c>
      <c r="F19" s="118">
        <v>3.55</v>
      </c>
      <c r="G19" s="118">
        <v>3.55</v>
      </c>
      <c r="H19" s="118">
        <v>3.55</v>
      </c>
      <c r="I19" s="118"/>
      <c r="J19" s="118"/>
      <c r="K19" s="118"/>
    </row>
    <row r="20" spans="1:11" s="41" customFormat="1" ht="22.9" customHeight="1">
      <c r="A20" s="116" t="s">
        <v>417</v>
      </c>
      <c r="B20" s="116" t="s">
        <v>415</v>
      </c>
      <c r="C20" s="116" t="s">
        <v>400</v>
      </c>
      <c r="D20" s="117">
        <v>22102</v>
      </c>
      <c r="E20" s="117" t="s">
        <v>419</v>
      </c>
      <c r="F20" s="118">
        <v>3.55</v>
      </c>
      <c r="G20" s="118">
        <v>3.55</v>
      </c>
      <c r="H20" s="118">
        <v>3.55</v>
      </c>
      <c r="I20" s="118"/>
      <c r="J20" s="118"/>
      <c r="K20" s="118"/>
    </row>
    <row r="21" spans="1:11" s="41" customFormat="1" ht="22.9" customHeight="1">
      <c r="A21" s="116" t="s">
        <v>417</v>
      </c>
      <c r="B21" s="116" t="s">
        <v>415</v>
      </c>
      <c r="C21" s="116" t="s">
        <v>404</v>
      </c>
      <c r="D21" s="117">
        <v>2210201</v>
      </c>
      <c r="E21" s="117" t="s">
        <v>215</v>
      </c>
      <c r="F21" s="118">
        <v>3.55</v>
      </c>
      <c r="G21" s="118">
        <v>3.55</v>
      </c>
      <c r="H21" s="118">
        <v>3.55</v>
      </c>
      <c r="I21" s="118"/>
      <c r="J21" s="118"/>
      <c r="K21" s="118"/>
    </row>
    <row r="22" spans="1:11" s="41" customFormat="1" ht="22.9" customHeight="1">
      <c r="A22" s="108"/>
      <c r="B22" s="108"/>
      <c r="C22" s="108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08"/>
      <c r="B23" s="108"/>
      <c r="C23" s="108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08"/>
      <c r="B24" s="108"/>
      <c r="C24" s="108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08"/>
      <c r="B25" s="108"/>
      <c r="C25" s="108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08"/>
      <c r="B26" s="108"/>
      <c r="C26" s="108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08"/>
      <c r="B27" s="108"/>
      <c r="C27" s="108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08"/>
      <c r="B28" s="108"/>
      <c r="C28" s="108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08"/>
      <c r="B29" s="108"/>
      <c r="C29" s="108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08"/>
      <c r="B30" s="108"/>
      <c r="C30" s="108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08"/>
      <c r="B31" s="108"/>
      <c r="C31" s="108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08"/>
      <c r="B32" s="108"/>
      <c r="C32" s="108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08"/>
      <c r="B33" s="108"/>
      <c r="C33" s="108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08"/>
      <c r="B34" s="108"/>
      <c r="C34" s="108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08"/>
      <c r="B35" s="108"/>
      <c r="C35" s="108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08"/>
      <c r="B36" s="108"/>
      <c r="C36" s="108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08"/>
      <c r="B37" s="108"/>
      <c r="C37" s="108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08"/>
      <c r="B38" s="108"/>
      <c r="C38" s="108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08"/>
      <c r="B39" s="108"/>
      <c r="C39" s="108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08"/>
      <c r="B40" s="108"/>
      <c r="C40" s="108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08"/>
      <c r="B41" s="108"/>
      <c r="C41" s="108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08"/>
      <c r="B42" s="108"/>
      <c r="C42" s="108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08"/>
      <c r="B43" s="108"/>
      <c r="C43" s="108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08"/>
      <c r="B44" s="108"/>
      <c r="C44" s="108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08"/>
      <c r="B45" s="108"/>
      <c r="C45" s="108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08"/>
      <c r="B46" s="108"/>
      <c r="C46" s="108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08"/>
      <c r="B47" s="108"/>
      <c r="C47" s="108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08"/>
      <c r="B48" s="108"/>
      <c r="C48" s="108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08"/>
      <c r="B49" s="108"/>
      <c r="C49" s="108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08"/>
      <c r="B50" s="108"/>
      <c r="C50" s="108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08"/>
      <c r="B51" s="108"/>
      <c r="C51" s="108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08"/>
      <c r="B52" s="108"/>
      <c r="C52" s="108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08"/>
      <c r="B53" s="108"/>
      <c r="C53" s="108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08"/>
      <c r="B54" s="108"/>
      <c r="C54" s="108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08"/>
      <c r="B55" s="108"/>
      <c r="C55" s="108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08"/>
      <c r="B56" s="108"/>
      <c r="C56" s="108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08"/>
      <c r="B57" s="108"/>
      <c r="C57" s="108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08"/>
      <c r="B58" s="108"/>
      <c r="C58" s="108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08"/>
      <c r="B59" s="108"/>
      <c r="C59" s="108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08"/>
      <c r="B60" s="108"/>
      <c r="C60" s="108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08"/>
      <c r="B61" s="108"/>
      <c r="C61" s="108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08"/>
      <c r="B62" s="108"/>
      <c r="C62" s="108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08"/>
      <c r="B63" s="108"/>
      <c r="C63" s="108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08"/>
      <c r="B64" s="108"/>
      <c r="C64" s="108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08"/>
      <c r="B65" s="108"/>
      <c r="C65" s="108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08"/>
      <c r="B66" s="108"/>
      <c r="C66" s="108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08"/>
      <c r="B67" s="108"/>
      <c r="C67" s="108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08"/>
      <c r="B68" s="108"/>
      <c r="C68" s="108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08"/>
      <c r="B69" s="108"/>
      <c r="C69" s="108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08"/>
      <c r="B70" s="108"/>
      <c r="C70" s="108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cp:lastPrinted>2024-03-26T00:57:42Z</cp:lastPrinted>
  <dcterms:created xsi:type="dcterms:W3CDTF">2024-03-21T06:43:54Z</dcterms:created>
  <dcterms:modified xsi:type="dcterms:W3CDTF">2024-03-26T01:03:52Z</dcterms:modified>
</cp:coreProperties>
</file>