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C6"/>
  <c r="D6"/>
  <c r="E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10"/>
  <c r="K11"/>
  <c r="K12"/>
  <c r="G9"/>
  <c r="G10"/>
  <c r="G11"/>
  <c r="G12"/>
  <c r="F6"/>
  <c r="G6"/>
  <c r="H6"/>
  <c r="I6"/>
  <c r="J6"/>
  <c r="K6"/>
  <c r="L6"/>
  <c r="M6"/>
  <c r="N6"/>
  <c r="O6"/>
  <c r="P6"/>
  <c r="Q6"/>
  <c r="R6"/>
  <c r="S6"/>
  <c r="T6"/>
  <c r="U6"/>
  <c r="F7"/>
  <c r="G7"/>
  <c r="H7"/>
  <c r="I7"/>
  <c r="J7"/>
  <c r="K7"/>
  <c r="L7"/>
  <c r="M7"/>
  <c r="N7"/>
  <c r="O7"/>
  <c r="P7"/>
  <c r="Q7"/>
  <c r="R7"/>
  <c r="S7"/>
  <c r="T7"/>
  <c r="U7"/>
  <c r="F8"/>
  <c r="G8"/>
  <c r="H8"/>
  <c r="I8"/>
  <c r="J8"/>
  <c r="K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A4" i="27" l="1"/>
</calcChain>
</file>

<file path=xl/sharedStrings.xml><?xml version="1.0" encoding="utf-8"?>
<sst xmlns="http://schemas.openxmlformats.org/spreadsheetml/2006/main" count="1078" uniqueCount="430">
  <si>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</si>
  <si>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</si>
  <si>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</si>
  <si>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</si>
  <si>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</si>
  <si>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</si>
  <si>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</si>
  <si>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</si>
  <si>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</si>
  <si>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</si>
  <si>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</si>
  <si>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</si>
  <si>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</si>
  <si>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</si>
  <si>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</si>
  <si>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</si>
  <si>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</si>
  <si>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</si>
  <si>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</si>
  <si>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</si>
  <si>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</si>
  <si>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</si>
  <si>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</si>
  <si>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</si>
  <si>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</si>
  <si>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</si>
  <si>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</si>
  <si>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</si>
  <si>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</si>
  <si>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</si>
  <si>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</si>
  <si>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</si>
  <si>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</si>
  <si>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</si>
  <si>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</si>
  <si>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</si>
  <si>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</si>
  <si>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</si>
  <si>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</si>
  <si>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</si>
  <si>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</si>
  <si>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</si>
  <si>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</si>
  <si>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</si>
  <si>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</si>
  <si>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</si>
  <si>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</si>
  <si>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</si>
  <si>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</si>
  <si>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</si>
  <si>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</si>
  <si>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</si>
  <si>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</si>
  <si>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</si>
  <si>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</si>
  <si>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</si>
  <si>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</si>
  <si>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</si>
  <si>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</si>
  <si>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</si>
  <si>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</si>
  <si>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</si>
  <si>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</si>
  <si>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</si>
  <si>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</si>
  <si>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</si>
  <si>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</si>
  <si>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</si>
  <si>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</si>
  <si>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</si>
  <si>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</si>
  <si>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</si>
  <si>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</si>
  <si>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</si>
  <si>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</si>
  <si>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</si>
  <si>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</si>
  <si>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</si>
  <si>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</si>
  <si>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</si>
  <si>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</si>
  <si>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</si>
  <si>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</si>
  <si>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</si>
  <si>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</si>
  <si>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</si>
  <si>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</si>
  <si>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</si>
  <si>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</si>
  <si>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</si>
  <si>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</si>
  <si>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</si>
  <si>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</si>
  <si>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</si>
  <si>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</si>
  <si>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</si>
  <si>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</si>
  <si>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</si>
  <si>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</si>
  <si>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</si>
  <si>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</si>
  <si>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</si>
  <si>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</si>
  <si>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</si>
  <si>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</si>
  <si>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</si>
  <si>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</si>
  <si>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</si>
  <si>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</si>
  <si>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</si>
  <si>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</si>
  <si>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</si>
  <si>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</si>
  <si>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</si>
  <si>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</si>
  <si>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</si>
  <si>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</si>
  <si>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</si>
  <si>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</si>
  <si>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</si>
  <si>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</si>
  <si>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</si>
  <si>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</si>
  <si>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</si>
  <si>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</si>
  <si>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</si>
  <si>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</si>
  <si>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</si>
  <si>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</si>
  <si>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</si>
  <si>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</si>
  <si>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</si>
  <si>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</si>
  <si>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</si>
  <si>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</si>
  <si>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</si>
  <si>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</si>
  <si>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</si>
  <si>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</si>
  <si>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</si>
  <si>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</si>
  <si>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</si>
  <si>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</si>
  <si>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</si>
  <si>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</si>
  <si>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</si>
  <si>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</si>
  <si>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</si>
  <si>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</si>
  <si>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</si>
  <si>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</si>
  <si>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</si>
  <si>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</si>
  <si>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</si>
  <si>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</si>
  <si>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</si>
  <si>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</si>
  <si>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</si>
  <si>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</si>
  <si>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</si>
  <si>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</si>
  <si>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</si>
  <si>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</si>
  <si>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</si>
  <si>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</si>
  <si>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</si>
  <si>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</si>
  <si>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</si>
  <si>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</si>
  <si>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</si>
  <si>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</si>
  <si>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</si>
  <si>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</si>
  <si>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</si>
  <si>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</si>
  <si>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</si>
  <si>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</si>
  <si>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</si>
  <si>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</si>
  <si>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</si>
  <si>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</si>
  <si>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</si>
  <si>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</si>
  <si>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</si>
  <si>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</si>
  <si>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</si>
  <si>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</si>
  <si>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</si>
  <si>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</si>
  <si>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</si>
  <si>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</si>
  <si>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</si>
  <si>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</si>
  <si>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</si>
  <si>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</si>
  <si>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</si>
  <si>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</si>
  <si>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</si>
  <si>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</si>
  <si>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</si>
  <si>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</si>
  <si>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</si>
  <si>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</si>
  <si>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</si>
  <si>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</si>
  <si>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</si>
  <si>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</si>
  <si>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</si>
  <si>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</si>
  <si>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</si>
  <si>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</si>
  <si>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</si>
  <si>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</si>
  <si>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</si>
  <si>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</si>
  <si>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</si>
  <si>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</si>
  <si>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</si>
  <si>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</si>
  <si>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</si>
  <si>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</si>
  <si>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</si>
  <si>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</si>
  <si>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</si>
  <si>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</si>
  <si>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</si>
  <si>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</si>
  <si>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</si>
  <si>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</si>
  <si>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</si>
  <si>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</si>
  <si>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</si>
  <si>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</si>
  <si>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</si>
  <si>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</si>
  <si>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</si>
  <si>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</si>
  <si>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</si>
  <si>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</si>
  <si>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</si>
  <si>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</si>
  <si>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</si>
  <si>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</si>
  <si>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</si>
  <si>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</si>
  <si>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</si>
  <si>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</si>
  <si>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</si>
  <si>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</si>
  <si>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</si>
  <si>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</si>
  <si>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</si>
  <si>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</si>
  <si>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</si>
  <si>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</si>
  <si>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</si>
  <si>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</si>
  <si>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</si>
  <si>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</si>
  <si>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</si>
  <si>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</si>
  <si>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</si>
  <si>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</si>
  <si>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</si>
  <si>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</si>
  <si>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</si>
  <si>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</si>
  <si>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</si>
  <si>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</si>
  <si>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</si>
  <si>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</si>
  <si>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</si>
  <si>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</si>
  <si>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</si>
  <si>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</si>
  <si>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</si>
  <si>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</si>
  <si>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</si>
  <si>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</si>
  <si>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</si>
  <si>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</si>
  <si>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</si>
  <si>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</si>
  <si>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</si>
  <si>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</si>
  <si>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</si>
  <si>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</si>
  <si>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</si>
  <si>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</si>
  <si>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</si>
  <si>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</si>
  <si>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</si>
  <si>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</si>
  <si>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</si>
  <si>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</si>
  <si>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</si>
  <si>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</si>
  <si>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</si>
  <si>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</si>
  <si>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</si>
  <si>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</si>
  <si>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</si>
  <si>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</si>
  <si>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</si>
  <si>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</si>
  <si>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</si>
  <si>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</si>
  <si>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</si>
  <si>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</si>
  <si>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</si>
  <si>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</si>
  <si>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</si>
  <si>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</si>
  <si>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</si>
  <si>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</si>
  <si>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</si>
  <si>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</si>
  <si>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</si>
  <si>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</si>
  <si>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</si>
  <si>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</si>
  <si>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</si>
  <si>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</si>
  <si>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</si>
  <si>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</si>
  <si>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</si>
  <si>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</si>
  <si>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</si>
  <si>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</si>
  <si>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</si>
  <si>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</si>
  <si>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</si>
  <si>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</si>
  <si>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</si>
  <si>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</si>
  <si>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</si>
  <si>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</si>
  <si>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</si>
  <si>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</si>
  <si>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</si>
  <si>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</si>
  <si>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</si>
  <si>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</si>
  <si>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</si>
  <si>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</si>
  <si>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</si>
  <si>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</si>
  <si>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</si>
  <si>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</si>
  <si>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</si>
  <si>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</si>
  <si>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</si>
  <si>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</si>
  <si>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</si>
  <si>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</si>
  <si>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</si>
  <si>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</si>
  <si>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</si>
  <si>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</si>
  <si>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</si>
  <si>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</si>
  <si>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</si>
  <si>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</si>
  <si>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</si>
  <si>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</si>
  <si>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</si>
  <si>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</si>
  <si>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</si>
  <si>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</si>
  <si>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</si>
  <si>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</si>
  <si>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</si>
  <si>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</si>
  <si>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</si>
  <si>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</si>
  <si>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</si>
  <si>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</si>
  <si>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</si>
  <si>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</si>
  <si>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</si>
  <si>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</si>
  <si>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</si>
  <si>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</si>
  <si>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</si>
  <si>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</si>
  <si>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</si>
  <si>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</si>
  <si>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</si>
  <si>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</si>
  <si>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</si>
  <si>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</si>
  <si>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</si>
  <si>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</si>
  <si>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</si>
  <si>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</si>
  <si>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</si>
  <si>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</si>
  <si>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</si>
  <si>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祁东县水利局</t>
  </si>
  <si>
    <t>单位：402001_祁东县水利局</t>
  </si>
  <si>
    <t>213</t>
  </si>
  <si>
    <t/>
  </si>
  <si>
    <t>农林水支出</t>
  </si>
  <si>
    <t>03</t>
  </si>
  <si>
    <t>水利</t>
  </si>
  <si>
    <t>01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</si>
  <si>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</si>
  <si>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</si>
  <si>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</si>
  <si>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</si>
  <si>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</si>
  <si>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</si>
  <si>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</si>
  <si>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</si>
  <si>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</si>
  <si>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</si>
  <si>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</si>
  <si>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</si>
  <si>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</si>
  <si>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</si>
  <si>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</si>
  <si>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维修（护）费</t>
  </si>
  <si>
    <t>402</t>
  </si>
  <si>
    <t>402001</t>
  </si>
  <si>
    <t>农业基础水费补贴</t>
  </si>
  <si>
    <t>小型号水库管护和维修</t>
  </si>
  <si>
    <t>山洪灾预警系统运行和维护</t>
  </si>
  <si>
    <t>水质检测中心工作经费</t>
  </si>
  <si>
    <t>水害灾害防御中收防汛抗旱工作经费</t>
  </si>
  <si>
    <t>水行政执法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</si>
</sst>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H11" sqref="H11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0">
        <v>402001</v>
      </c>
      <c r="F4" s="80"/>
      <c r="G4" s="80"/>
      <c r="H4" s="80"/>
      <c r="I4" s="4"/>
    </row>
    <row r="5" spans="1:9" ht="54.4" customHeight="1">
      <c r="A5" s="2"/>
      <c r="B5" s="3"/>
      <c r="C5" s="4"/>
      <c r="D5" s="2" t="s">
        <v>2</v>
      </c>
      <c r="E5" s="80" t="s">
        <v>398</v>
      </c>
      <c r="F5" s="80"/>
      <c r="G5" s="80"/>
      <c r="H5" s="80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H7" sqref="H7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3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5" t="s">
        <v>399</v>
      </c>
      <c r="B3" s="95"/>
      <c r="C3" s="95"/>
      <c r="D3" s="95"/>
      <c r="E3" s="27" t="s">
        <v>208</v>
      </c>
    </row>
    <row r="4" spans="1:5" ht="38.85" customHeight="1">
      <c r="A4" s="158" t="s">
        <v>209</v>
      </c>
      <c r="B4" s="158"/>
      <c r="C4" s="158" t="s">
        <v>210</v>
      </c>
      <c r="D4" s="158"/>
      <c r="E4" s="158"/>
    </row>
    <row r="5" spans="1:5" ht="22.9" customHeight="1">
      <c r="A5" s="160" t="s">
        <v>211</v>
      </c>
      <c r="B5" s="160" t="s">
        <v>154</v>
      </c>
      <c r="C5" s="160" t="s">
        <v>133</v>
      </c>
      <c r="D5" s="160" t="s">
        <v>204</v>
      </c>
      <c r="E5" s="160" t="s">
        <v>205</v>
      </c>
    </row>
    <row r="6" spans="1:5" ht="26.45" customHeight="1">
      <c r="A6" s="164">
        <v>301</v>
      </c>
      <c r="B6" s="164" t="s">
        <v>183</v>
      </c>
      <c r="C6" s="169">
        <v>2597.7599999999998</v>
      </c>
      <c r="D6" s="169">
        <v>2597.7599999999998</v>
      </c>
      <c r="E6" s="169"/>
    </row>
    <row r="7" spans="1:5" s="42" customFormat="1" ht="26.45" customHeight="1">
      <c r="A7" s="170">
        <v>30101</v>
      </c>
      <c r="B7" s="170" t="s">
        <v>222</v>
      </c>
      <c r="C7" s="171">
        <v>970.68</v>
      </c>
      <c r="D7" s="171">
        <v>970.68</v>
      </c>
      <c r="E7" s="171"/>
    </row>
    <row r="8" spans="1:5" s="42" customFormat="1" ht="26.45" customHeight="1">
      <c r="A8" s="170">
        <v>30102</v>
      </c>
      <c r="B8" s="170" t="s">
        <v>223</v>
      </c>
      <c r="C8" s="171">
        <v>166.71</v>
      </c>
      <c r="D8" s="171">
        <v>166.71</v>
      </c>
      <c r="E8" s="171"/>
    </row>
    <row r="9" spans="1:5" s="42" customFormat="1" ht="26.45" customHeight="1">
      <c r="A9" s="170">
        <v>30103</v>
      </c>
      <c r="B9" s="170" t="s">
        <v>224</v>
      </c>
      <c r="C9" s="171">
        <v>80.89</v>
      </c>
      <c r="D9" s="171">
        <v>80.89</v>
      </c>
      <c r="E9" s="171"/>
    </row>
    <row r="10" spans="1:5" s="42" customFormat="1" ht="26.45" customHeight="1">
      <c r="A10" s="170">
        <v>30107</v>
      </c>
      <c r="B10" s="170" t="s">
        <v>225</v>
      </c>
      <c r="C10" s="171">
        <v>440.07</v>
      </c>
      <c r="D10" s="171">
        <v>440.07</v>
      </c>
      <c r="E10" s="171"/>
    </row>
    <row r="11" spans="1:5" s="42" customFormat="1" ht="26.45" customHeight="1">
      <c r="A11" s="170">
        <v>30108</v>
      </c>
      <c r="B11" s="170" t="s">
        <v>226</v>
      </c>
      <c r="C11" s="171">
        <v>243.45</v>
      </c>
      <c r="D11" s="171">
        <v>243.45</v>
      </c>
      <c r="E11" s="171"/>
    </row>
    <row r="12" spans="1:5" s="42" customFormat="1" ht="26.45" customHeight="1">
      <c r="A12" s="170">
        <v>30110</v>
      </c>
      <c r="B12" s="170" t="s">
        <v>228</v>
      </c>
      <c r="C12" s="171">
        <v>114.84</v>
      </c>
      <c r="D12" s="171">
        <v>114.84</v>
      </c>
      <c r="E12" s="171"/>
    </row>
    <row r="13" spans="1:5" s="42" customFormat="1" ht="26.45" customHeight="1">
      <c r="A13" s="170">
        <v>30112</v>
      </c>
      <c r="B13" s="170" t="s">
        <v>230</v>
      </c>
      <c r="C13" s="171">
        <v>9.74</v>
      </c>
      <c r="D13" s="171">
        <v>9.74</v>
      </c>
      <c r="E13" s="171"/>
    </row>
    <row r="14" spans="1:5" s="42" customFormat="1" ht="26.45" customHeight="1">
      <c r="A14" s="170">
        <v>2210201</v>
      </c>
      <c r="B14" s="170" t="s">
        <v>215</v>
      </c>
      <c r="C14" s="171">
        <v>182.59</v>
      </c>
      <c r="D14" s="171">
        <v>182.59</v>
      </c>
      <c r="E14" s="171"/>
    </row>
    <row r="15" spans="1:5" s="42" customFormat="1" ht="26.45" customHeight="1">
      <c r="A15" s="170">
        <v>30199</v>
      </c>
      <c r="B15" s="170" t="s">
        <v>216</v>
      </c>
      <c r="C15" s="171">
        <v>388.78999999999996</v>
      </c>
      <c r="D15" s="171">
        <v>388.78999999999996</v>
      </c>
      <c r="E15" s="171"/>
    </row>
    <row r="16" spans="1:5" s="42" customFormat="1" ht="26.45" customHeight="1">
      <c r="A16" s="170">
        <v>302</v>
      </c>
      <c r="B16" s="170" t="s">
        <v>261</v>
      </c>
      <c r="C16" s="171">
        <v>274.06</v>
      </c>
      <c r="D16" s="171"/>
      <c r="E16" s="171">
        <v>274.06</v>
      </c>
    </row>
    <row r="17" spans="1:5" s="42" customFormat="1" ht="26.45" customHeight="1">
      <c r="A17" s="170">
        <v>30201</v>
      </c>
      <c r="B17" s="170" t="s">
        <v>264</v>
      </c>
      <c r="C17" s="171">
        <v>110</v>
      </c>
      <c r="D17" s="171"/>
      <c r="E17" s="171">
        <v>110</v>
      </c>
    </row>
    <row r="18" spans="1:5" s="42" customFormat="1" ht="26.45" customHeight="1">
      <c r="A18" s="170">
        <v>30202</v>
      </c>
      <c r="B18" s="170" t="s">
        <v>265</v>
      </c>
      <c r="C18" s="171">
        <v>25</v>
      </c>
      <c r="D18" s="171"/>
      <c r="E18" s="171">
        <v>25</v>
      </c>
    </row>
    <row r="19" spans="1:5" s="42" customFormat="1" ht="26.45" customHeight="1">
      <c r="A19" s="170">
        <v>30206</v>
      </c>
      <c r="B19" s="170" t="s">
        <v>269</v>
      </c>
      <c r="C19" s="171">
        <v>15</v>
      </c>
      <c r="D19" s="171"/>
      <c r="E19" s="171">
        <v>15</v>
      </c>
    </row>
    <row r="20" spans="1:5" s="42" customFormat="1" ht="26.45" customHeight="1">
      <c r="A20" s="170">
        <v>30209</v>
      </c>
      <c r="B20" s="170" t="s">
        <v>272</v>
      </c>
      <c r="C20" s="171">
        <v>5</v>
      </c>
      <c r="D20" s="171"/>
      <c r="E20" s="171">
        <v>5</v>
      </c>
    </row>
    <row r="21" spans="1:5" s="42" customFormat="1" ht="26.45" customHeight="1">
      <c r="A21" s="170">
        <v>30211</v>
      </c>
      <c r="B21" s="170" t="s">
        <v>273</v>
      </c>
      <c r="C21" s="171">
        <v>46</v>
      </c>
      <c r="D21" s="171"/>
      <c r="E21" s="171">
        <v>46</v>
      </c>
    </row>
    <row r="22" spans="1:5" s="42" customFormat="1" ht="26.45" customHeight="1">
      <c r="A22" s="170">
        <v>30213</v>
      </c>
      <c r="B22" s="170" t="s">
        <v>421</v>
      </c>
      <c r="C22" s="171">
        <v>20</v>
      </c>
      <c r="D22" s="171"/>
      <c r="E22" s="171">
        <v>20</v>
      </c>
    </row>
    <row r="23" spans="1:5" s="42" customFormat="1" ht="26.45" customHeight="1">
      <c r="A23" s="170">
        <v>30215</v>
      </c>
      <c r="B23" s="170" t="s">
        <v>252</v>
      </c>
      <c r="C23" s="171">
        <v>10</v>
      </c>
      <c r="D23" s="171"/>
      <c r="E23" s="171">
        <v>10</v>
      </c>
    </row>
    <row r="24" spans="1:5" s="42" customFormat="1" ht="26.45" customHeight="1">
      <c r="A24" s="170">
        <v>30217</v>
      </c>
      <c r="B24" s="170" t="s">
        <v>256</v>
      </c>
      <c r="C24" s="171">
        <v>3</v>
      </c>
      <c r="D24" s="171"/>
      <c r="E24" s="171">
        <v>3</v>
      </c>
    </row>
    <row r="25" spans="1:5" s="42" customFormat="1" ht="26.45" customHeight="1">
      <c r="A25" s="170">
        <v>30239</v>
      </c>
      <c r="B25" s="170" t="s">
        <v>281</v>
      </c>
      <c r="C25" s="171">
        <v>10.06</v>
      </c>
      <c r="D25" s="171"/>
      <c r="E25" s="171">
        <v>10.06</v>
      </c>
    </row>
    <row r="26" spans="1:5" s="42" customFormat="1" ht="26.45" customHeight="1">
      <c r="A26" s="170">
        <v>30299</v>
      </c>
      <c r="B26" s="170" t="s">
        <v>260</v>
      </c>
      <c r="C26" s="171">
        <v>30</v>
      </c>
      <c r="D26" s="171"/>
      <c r="E26" s="171">
        <v>30</v>
      </c>
    </row>
    <row r="27" spans="1:5" s="42" customFormat="1" ht="26.45" customHeight="1">
      <c r="A27" s="170">
        <v>303</v>
      </c>
      <c r="B27" s="170" t="s">
        <v>175</v>
      </c>
      <c r="C27" s="171">
        <v>2.74</v>
      </c>
      <c r="D27" s="171">
        <v>2.74</v>
      </c>
      <c r="E27" s="171"/>
    </row>
    <row r="28" spans="1:5" s="42" customFormat="1" ht="26.45" customHeight="1">
      <c r="A28" s="170">
        <v>30399</v>
      </c>
      <c r="B28" s="170" t="s">
        <v>239</v>
      </c>
      <c r="C28" s="171">
        <v>2.74</v>
      </c>
      <c r="D28" s="171">
        <v>2.74</v>
      </c>
      <c r="E28" s="171"/>
    </row>
    <row r="29" spans="1:5" s="42" customFormat="1" ht="26.45" customHeight="1">
      <c r="A29" s="170"/>
      <c r="B29" s="170" t="s">
        <v>133</v>
      </c>
      <c r="C29" s="171">
        <v>2874.5599999999995</v>
      </c>
      <c r="D29" s="171">
        <v>2600.4999999999995</v>
      </c>
      <c r="E29" s="171">
        <v>274.06</v>
      </c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.375" style="125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4"/>
      <c r="M1" s="92" t="s">
        <v>212</v>
      </c>
      <c r="N1" s="92"/>
    </row>
    <row r="2" spans="1:14" ht="44.85" customHeight="1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20.6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42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167</v>
      </c>
      <c r="H4" s="128"/>
      <c r="I4" s="128"/>
      <c r="J4" s="128"/>
      <c r="K4" s="128"/>
      <c r="L4" s="128" t="s">
        <v>171</v>
      </c>
      <c r="M4" s="128"/>
      <c r="N4" s="128"/>
    </row>
    <row r="5" spans="1:14" ht="39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213</v>
      </c>
      <c r="I5" s="172" t="s">
        <v>214</v>
      </c>
      <c r="J5" s="172" t="s">
        <v>215</v>
      </c>
      <c r="K5" s="172" t="s">
        <v>216</v>
      </c>
      <c r="L5" s="172" t="s">
        <v>133</v>
      </c>
      <c r="M5" s="172" t="s">
        <v>183</v>
      </c>
      <c r="N5" s="172" t="s">
        <v>217</v>
      </c>
    </row>
    <row r="6" spans="1:14" ht="22.9" customHeight="1">
      <c r="A6" s="143"/>
      <c r="B6" s="143"/>
      <c r="C6" s="143"/>
      <c r="D6" s="144"/>
      <c r="E6" s="144" t="s">
        <v>133</v>
      </c>
      <c r="F6" s="152">
        <f t="shared" ref="F6:N6" si="0">SUM(F9:F12)</f>
        <v>2597.7600000000002</v>
      </c>
      <c r="G6" s="152">
        <f t="shared" si="0"/>
        <v>2597.7600000000002</v>
      </c>
      <c r="H6" s="152">
        <f t="shared" si="0"/>
        <v>1658.3500000000001</v>
      </c>
      <c r="I6" s="152">
        <f t="shared" si="0"/>
        <v>368.03</v>
      </c>
      <c r="J6" s="152">
        <f t="shared" si="0"/>
        <v>182.59</v>
      </c>
      <c r="K6" s="152">
        <f t="shared" si="0"/>
        <v>388.78999999999996</v>
      </c>
      <c r="L6" s="152">
        <f t="shared" si="0"/>
        <v>0</v>
      </c>
      <c r="M6" s="152">
        <f t="shared" si="0"/>
        <v>0</v>
      </c>
      <c r="N6" s="152">
        <f t="shared" si="0"/>
        <v>0</v>
      </c>
    </row>
    <row r="7" spans="1:14" ht="22.9" customHeight="1">
      <c r="A7" s="143"/>
      <c r="B7" s="143"/>
      <c r="C7" s="143"/>
      <c r="D7" s="146">
        <v>402</v>
      </c>
      <c r="E7" s="146" t="s">
        <v>398</v>
      </c>
      <c r="F7" s="152">
        <f t="shared" ref="F7:N7" si="1">SUM(F9:F12)</f>
        <v>2597.7600000000002</v>
      </c>
      <c r="G7" s="152">
        <f t="shared" si="1"/>
        <v>2597.7600000000002</v>
      </c>
      <c r="H7" s="152">
        <f t="shared" si="1"/>
        <v>1658.3500000000001</v>
      </c>
      <c r="I7" s="152">
        <f t="shared" si="1"/>
        <v>368.03</v>
      </c>
      <c r="J7" s="152">
        <f t="shared" si="1"/>
        <v>182.59</v>
      </c>
      <c r="K7" s="152">
        <f t="shared" si="1"/>
        <v>388.78999999999996</v>
      </c>
      <c r="L7" s="152">
        <f t="shared" si="1"/>
        <v>0</v>
      </c>
      <c r="M7" s="152">
        <f t="shared" si="1"/>
        <v>0</v>
      </c>
      <c r="N7" s="152">
        <f t="shared" si="1"/>
        <v>0</v>
      </c>
    </row>
    <row r="8" spans="1:14" ht="22.9" customHeight="1">
      <c r="A8" s="143"/>
      <c r="B8" s="143"/>
      <c r="C8" s="143"/>
      <c r="D8" s="146">
        <v>402001</v>
      </c>
      <c r="E8" s="146" t="s">
        <v>398</v>
      </c>
      <c r="F8" s="152">
        <f t="shared" ref="F8:N8" si="2">SUM(F9:F12)</f>
        <v>2597.7600000000002</v>
      </c>
      <c r="G8" s="152">
        <f t="shared" si="2"/>
        <v>2597.7600000000002</v>
      </c>
      <c r="H8" s="152">
        <f t="shared" si="2"/>
        <v>1658.3500000000001</v>
      </c>
      <c r="I8" s="152">
        <f t="shared" si="2"/>
        <v>368.03</v>
      </c>
      <c r="J8" s="152">
        <f t="shared" si="2"/>
        <v>182.59</v>
      </c>
      <c r="K8" s="152">
        <f t="shared" si="2"/>
        <v>388.78999999999996</v>
      </c>
      <c r="L8" s="152">
        <f t="shared" si="2"/>
        <v>0</v>
      </c>
      <c r="M8" s="152">
        <f t="shared" si="2"/>
        <v>0</v>
      </c>
      <c r="N8" s="152">
        <f t="shared" si="2"/>
        <v>0</v>
      </c>
    </row>
    <row r="9" spans="1:14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0">
        <v>2056.88</v>
      </c>
      <c r="G9" s="150">
        <v>2056.88</v>
      </c>
      <c r="H9" s="153">
        <v>1658.3500000000001</v>
      </c>
      <c r="I9" s="153">
        <v>9.74</v>
      </c>
      <c r="J9" s="153"/>
      <c r="K9" s="153">
        <v>388.78999999999996</v>
      </c>
      <c r="L9" s="150"/>
      <c r="M9" s="153"/>
      <c r="N9" s="153"/>
    </row>
    <row r="10" spans="1:14" s="32" customFormat="1" ht="22.9" customHeight="1">
      <c r="A10" s="147" t="s">
        <v>407</v>
      </c>
      <c r="B10" s="147" t="s">
        <v>409</v>
      </c>
      <c r="C10" s="147" t="s">
        <v>409</v>
      </c>
      <c r="D10" s="148">
        <v>402001</v>
      </c>
      <c r="E10" s="149" t="s">
        <v>411</v>
      </c>
      <c r="F10" s="150">
        <v>243.45</v>
      </c>
      <c r="G10" s="150">
        <v>243.45</v>
      </c>
      <c r="H10" s="153"/>
      <c r="I10" s="153">
        <v>243.45</v>
      </c>
      <c r="J10" s="153"/>
      <c r="K10" s="153"/>
      <c r="L10" s="150"/>
      <c r="M10" s="153"/>
      <c r="N10" s="153"/>
    </row>
    <row r="11" spans="1:14" s="32" customFormat="1" ht="22.9" customHeight="1">
      <c r="A11" s="147" t="s">
        <v>412</v>
      </c>
      <c r="B11" s="147" t="s">
        <v>414</v>
      </c>
      <c r="C11" s="147" t="s">
        <v>405</v>
      </c>
      <c r="D11" s="148">
        <v>402001</v>
      </c>
      <c r="E11" s="149" t="s">
        <v>416</v>
      </c>
      <c r="F11" s="150">
        <v>114.84</v>
      </c>
      <c r="G11" s="150">
        <v>114.84</v>
      </c>
      <c r="H11" s="153"/>
      <c r="I11" s="153">
        <v>114.84</v>
      </c>
      <c r="J11" s="153"/>
      <c r="K11" s="153"/>
      <c r="L11" s="150"/>
      <c r="M11" s="153"/>
      <c r="N11" s="153"/>
    </row>
    <row r="12" spans="1:14" s="32" customFormat="1" ht="22.9" customHeight="1">
      <c r="A12" s="147" t="s">
        <v>417</v>
      </c>
      <c r="B12" s="147" t="s">
        <v>419</v>
      </c>
      <c r="C12" s="147" t="s">
        <v>405</v>
      </c>
      <c r="D12" s="148">
        <v>402001</v>
      </c>
      <c r="E12" s="149" t="s">
        <v>215</v>
      </c>
      <c r="F12" s="150">
        <v>182.59</v>
      </c>
      <c r="G12" s="150">
        <v>182.59</v>
      </c>
      <c r="H12" s="153"/>
      <c r="I12" s="153"/>
      <c r="J12" s="153">
        <v>182.59</v>
      </c>
      <c r="K12" s="153"/>
      <c r="L12" s="150"/>
      <c r="M12" s="153"/>
      <c r="N12" s="153"/>
    </row>
    <row r="13" spans="1:14" s="32" customFormat="1" ht="22.9" customHeight="1">
      <c r="A13" s="139"/>
      <c r="B13" s="139"/>
      <c r="C13" s="139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39"/>
      <c r="B14" s="139"/>
      <c r="C14" s="139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39"/>
      <c r="B15" s="139"/>
      <c r="C15" s="139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39"/>
      <c r="B16" s="139"/>
      <c r="C16" s="139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39"/>
      <c r="B17" s="139"/>
      <c r="C17" s="139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39"/>
      <c r="B18" s="139"/>
      <c r="C18" s="139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39"/>
      <c r="B19" s="139"/>
      <c r="C19" s="139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39"/>
      <c r="B20" s="139"/>
      <c r="C20" s="139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39"/>
      <c r="B21" s="139"/>
      <c r="C21" s="139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39"/>
      <c r="B22" s="139"/>
      <c r="C22" s="139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39"/>
      <c r="B23" s="139"/>
      <c r="C23" s="139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39"/>
      <c r="B24" s="139"/>
      <c r="C24" s="139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39"/>
      <c r="B25" s="139"/>
      <c r="C25" s="139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39"/>
      <c r="B26" s="139"/>
      <c r="C26" s="139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39"/>
      <c r="B27" s="139"/>
      <c r="C27" s="139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39"/>
      <c r="B28" s="139"/>
      <c r="C28" s="139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39"/>
      <c r="B29" s="139"/>
      <c r="C29" s="139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39"/>
      <c r="B30" s="139"/>
      <c r="C30" s="139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39"/>
      <c r="B31" s="139"/>
      <c r="C31" s="139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39"/>
      <c r="B32" s="139"/>
      <c r="C32" s="139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39"/>
      <c r="B33" s="139"/>
      <c r="C33" s="139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39"/>
      <c r="B34" s="139"/>
      <c r="C34" s="139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39"/>
      <c r="B35" s="139"/>
      <c r="C35" s="139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39"/>
      <c r="B36" s="139"/>
      <c r="C36" s="139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39"/>
      <c r="B37" s="139"/>
      <c r="C37" s="139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39"/>
      <c r="B38" s="139"/>
      <c r="C38" s="139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39"/>
      <c r="B39" s="139"/>
      <c r="C39" s="139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39"/>
      <c r="B40" s="139"/>
      <c r="C40" s="139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39"/>
      <c r="B41" s="139"/>
      <c r="C41" s="139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39"/>
      <c r="B42" s="139"/>
      <c r="C42" s="139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39"/>
      <c r="B43" s="139"/>
      <c r="C43" s="139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39"/>
      <c r="B44" s="139"/>
      <c r="C44" s="139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39"/>
      <c r="B45" s="139"/>
      <c r="C45" s="139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39"/>
      <c r="B46" s="139"/>
      <c r="C46" s="139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39"/>
      <c r="B47" s="139"/>
      <c r="C47" s="139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39"/>
      <c r="B48" s="139"/>
      <c r="C48" s="139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39"/>
      <c r="B49" s="139"/>
      <c r="C49" s="139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39"/>
      <c r="B50" s="139"/>
      <c r="C50" s="139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39"/>
      <c r="B51" s="139"/>
      <c r="C51" s="139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39"/>
      <c r="B52" s="139"/>
      <c r="C52" s="139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39"/>
      <c r="B53" s="139"/>
      <c r="C53" s="139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39"/>
      <c r="B54" s="139"/>
      <c r="C54" s="139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39"/>
      <c r="B55" s="139"/>
      <c r="C55" s="139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39"/>
      <c r="B56" s="139"/>
      <c r="C56" s="139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39"/>
      <c r="B57" s="139"/>
      <c r="C57" s="139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39"/>
      <c r="B58" s="139"/>
      <c r="C58" s="139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39"/>
      <c r="B59" s="139"/>
      <c r="C59" s="139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39"/>
      <c r="B60" s="139"/>
      <c r="C60" s="139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39"/>
      <c r="B61" s="139"/>
      <c r="C61" s="139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39"/>
      <c r="B62" s="139"/>
      <c r="C62" s="139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39"/>
      <c r="B63" s="139"/>
      <c r="C63" s="139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39"/>
      <c r="B64" s="139"/>
      <c r="C64" s="139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39"/>
      <c r="B65" s="139"/>
      <c r="C65" s="139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39"/>
      <c r="B66" s="139"/>
      <c r="C66" s="139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39"/>
      <c r="B67" s="139"/>
      <c r="C67" s="139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39"/>
      <c r="B68" s="139"/>
      <c r="C68" s="139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39"/>
      <c r="B69" s="139"/>
      <c r="C69" s="139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39"/>
      <c r="B70" s="139"/>
      <c r="C70" s="139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39"/>
      <c r="B71" s="139"/>
      <c r="C71" s="139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39"/>
      <c r="B72" s="139"/>
      <c r="C72" s="139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39"/>
      <c r="B73" s="139"/>
      <c r="C73" s="139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39"/>
      <c r="B74" s="139"/>
      <c r="C74" s="139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39"/>
      <c r="B75" s="139"/>
      <c r="C75" s="139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39"/>
      <c r="B76" s="139"/>
      <c r="C76" s="139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39"/>
      <c r="B77" s="139"/>
      <c r="C77" s="139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39"/>
      <c r="B78" s="139"/>
      <c r="C78" s="139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39"/>
      <c r="B79" s="139"/>
      <c r="C79" s="139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39"/>
      <c r="B80" s="139"/>
      <c r="C80" s="139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39"/>
      <c r="B81" s="139"/>
      <c r="C81" s="139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39"/>
      <c r="B82" s="139"/>
      <c r="C82" s="139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39"/>
      <c r="B83" s="139"/>
      <c r="C83" s="139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39"/>
      <c r="B84" s="139"/>
      <c r="C84" s="139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39"/>
      <c r="B85" s="139"/>
      <c r="C85" s="139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39"/>
      <c r="B86" s="139"/>
      <c r="C86" s="139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39"/>
      <c r="B87" s="139"/>
      <c r="C87" s="139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39"/>
      <c r="B88" s="139"/>
      <c r="C88" s="139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39"/>
      <c r="B89" s="139"/>
      <c r="C89" s="139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39"/>
      <c r="B90" s="139"/>
      <c r="C90" s="139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39"/>
      <c r="B91" s="139"/>
      <c r="C91" s="139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39"/>
      <c r="B92" s="139"/>
      <c r="C92" s="139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39"/>
      <c r="B93" s="139"/>
      <c r="C93" s="139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39"/>
      <c r="B94" s="139"/>
      <c r="C94" s="139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39"/>
      <c r="B95" s="139"/>
      <c r="C95" s="139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39"/>
      <c r="B96" s="139"/>
      <c r="C96" s="139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39"/>
      <c r="B97" s="139"/>
      <c r="C97" s="139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39"/>
      <c r="B98" s="139"/>
      <c r="C98" s="139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39"/>
      <c r="B99" s="139"/>
      <c r="C99" s="139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39"/>
      <c r="B100" s="139"/>
      <c r="C100" s="139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39"/>
      <c r="B101" s="139"/>
      <c r="C101" s="139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39"/>
      <c r="B102" s="139"/>
      <c r="C102" s="139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39"/>
      <c r="B103" s="139"/>
      <c r="C103" s="139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39"/>
      <c r="B104" s="139"/>
      <c r="C104" s="139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39"/>
      <c r="B105" s="139"/>
      <c r="C105" s="139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39"/>
      <c r="B106" s="139"/>
      <c r="C106" s="139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39"/>
      <c r="B107" s="139"/>
      <c r="C107" s="139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39"/>
      <c r="B108" s="139"/>
      <c r="C108" s="139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39"/>
      <c r="B109" s="139"/>
      <c r="C109" s="139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39"/>
      <c r="B110" s="139"/>
      <c r="C110" s="139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39"/>
      <c r="B111" s="139"/>
      <c r="C111" s="139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39"/>
      <c r="B112" s="139"/>
      <c r="C112" s="139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39"/>
      <c r="B113" s="139"/>
      <c r="C113" s="139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39"/>
      <c r="B114" s="139"/>
      <c r="C114" s="139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39"/>
      <c r="B115" s="139"/>
      <c r="C115" s="139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39"/>
      <c r="B116" s="139"/>
      <c r="C116" s="139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39"/>
      <c r="B117" s="139"/>
      <c r="C117" s="139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39"/>
      <c r="B118" s="139"/>
      <c r="C118" s="139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39"/>
      <c r="B119" s="139"/>
      <c r="C119" s="139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39"/>
      <c r="B120" s="139"/>
      <c r="C120" s="139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39"/>
      <c r="B121" s="139"/>
      <c r="C121" s="139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39"/>
      <c r="B122" s="139"/>
      <c r="C122" s="139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39"/>
      <c r="B123" s="139"/>
      <c r="C123" s="139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39"/>
      <c r="B124" s="139"/>
      <c r="C124" s="139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39"/>
      <c r="B125" s="139"/>
      <c r="C125" s="139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39"/>
      <c r="B126" s="139"/>
      <c r="C126" s="139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39"/>
      <c r="B127" s="139"/>
      <c r="C127" s="139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39"/>
      <c r="B128" s="139"/>
      <c r="C128" s="139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39"/>
      <c r="B129" s="139"/>
      <c r="C129" s="139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39"/>
      <c r="B130" s="139"/>
      <c r="C130" s="139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39"/>
      <c r="B131" s="139"/>
      <c r="C131" s="139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39"/>
      <c r="B132" s="139"/>
      <c r="C132" s="139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39"/>
      <c r="B133" s="139"/>
      <c r="C133" s="139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39"/>
      <c r="B134" s="139"/>
      <c r="C134" s="139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39"/>
      <c r="B135" s="139"/>
      <c r="C135" s="139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39"/>
      <c r="B136" s="139"/>
      <c r="C136" s="139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39"/>
      <c r="B137" s="139"/>
      <c r="C137" s="139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39"/>
      <c r="B138" s="139"/>
      <c r="C138" s="139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39"/>
      <c r="B139" s="139"/>
      <c r="C139" s="139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39"/>
      <c r="B140" s="139"/>
      <c r="C140" s="139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39"/>
      <c r="B141" s="139"/>
      <c r="C141" s="139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39"/>
      <c r="B142" s="139"/>
      <c r="C142" s="139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39"/>
      <c r="B143" s="139"/>
      <c r="C143" s="139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39"/>
      <c r="B144" s="139"/>
      <c r="C144" s="139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39"/>
      <c r="B145" s="139"/>
      <c r="C145" s="139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39"/>
      <c r="B146" s="139"/>
      <c r="C146" s="139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39"/>
      <c r="B147" s="139"/>
      <c r="C147" s="139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39"/>
      <c r="B148" s="139"/>
      <c r="C148" s="139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39"/>
      <c r="B149" s="139"/>
      <c r="C149" s="139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39"/>
      <c r="B150" s="139"/>
      <c r="C150" s="139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39"/>
      <c r="B151" s="139"/>
      <c r="C151" s="139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39"/>
      <c r="B152" s="139"/>
      <c r="C152" s="139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39"/>
      <c r="B153" s="139"/>
      <c r="C153" s="139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39"/>
      <c r="B154" s="139"/>
      <c r="C154" s="139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39"/>
      <c r="B155" s="139"/>
      <c r="C155" s="139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39"/>
      <c r="B156" s="139"/>
      <c r="C156" s="139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39"/>
      <c r="B157" s="139"/>
      <c r="C157" s="139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39"/>
      <c r="B158" s="139"/>
      <c r="C158" s="139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39"/>
      <c r="B159" s="139"/>
      <c r="C159" s="139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39"/>
      <c r="B160" s="139"/>
      <c r="C160" s="139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39"/>
      <c r="B161" s="139"/>
      <c r="C161" s="139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39"/>
      <c r="B162" s="139"/>
      <c r="C162" s="139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39"/>
      <c r="B163" s="139"/>
      <c r="C163" s="139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39"/>
      <c r="B164" s="139"/>
      <c r="C164" s="139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39"/>
      <c r="B165" s="139"/>
      <c r="C165" s="139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39"/>
      <c r="B166" s="139"/>
      <c r="C166" s="139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39"/>
      <c r="B167" s="139"/>
      <c r="C167" s="139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39"/>
      <c r="B168" s="139"/>
      <c r="C168" s="139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39"/>
      <c r="B169" s="139"/>
      <c r="C169" s="139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39"/>
      <c r="B170" s="139"/>
      <c r="C170" s="139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39"/>
      <c r="B171" s="139"/>
      <c r="C171" s="139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39"/>
      <c r="B172" s="139"/>
      <c r="C172" s="139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39"/>
      <c r="B173" s="139"/>
      <c r="C173" s="139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39"/>
      <c r="B174" s="139"/>
      <c r="C174" s="139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39"/>
      <c r="B175" s="139"/>
      <c r="C175" s="139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39"/>
      <c r="B176" s="139"/>
      <c r="C176" s="139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39"/>
      <c r="B177" s="139"/>
      <c r="C177" s="139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39"/>
      <c r="B178" s="139"/>
      <c r="C178" s="139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39"/>
      <c r="B179" s="139"/>
      <c r="C179" s="139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39"/>
      <c r="B180" s="139"/>
      <c r="C180" s="139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39"/>
      <c r="B181" s="139"/>
      <c r="C181" s="139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39"/>
      <c r="B182" s="139"/>
      <c r="C182" s="139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39"/>
      <c r="B183" s="139"/>
      <c r="C183" s="139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39"/>
      <c r="B184" s="139"/>
      <c r="C184" s="139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39"/>
      <c r="B185" s="139"/>
      <c r="C185" s="139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39"/>
      <c r="B186" s="139"/>
      <c r="C186" s="139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39"/>
      <c r="B187" s="139"/>
      <c r="C187" s="139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39"/>
      <c r="B188" s="139"/>
      <c r="C188" s="139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39"/>
      <c r="B189" s="139"/>
      <c r="C189" s="139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39"/>
      <c r="B190" s="139"/>
      <c r="C190" s="139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39"/>
      <c r="B191" s="139"/>
      <c r="C191" s="139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39"/>
      <c r="B192" s="139"/>
      <c r="C192" s="139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39"/>
      <c r="B193" s="139"/>
      <c r="C193" s="139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39"/>
      <c r="B194" s="139"/>
      <c r="C194" s="139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39"/>
      <c r="B195" s="139"/>
      <c r="C195" s="139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39"/>
      <c r="B196" s="139"/>
      <c r="C196" s="139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39"/>
      <c r="B197" s="139"/>
      <c r="C197" s="139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39"/>
      <c r="B198" s="139"/>
      <c r="C198" s="139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39"/>
      <c r="B199" s="139"/>
      <c r="C199" s="139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39"/>
      <c r="B200" s="139"/>
      <c r="C200" s="139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39"/>
      <c r="B201" s="139"/>
      <c r="C201" s="139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39"/>
      <c r="B202" s="139"/>
      <c r="C202" s="139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39"/>
      <c r="B203" s="139"/>
      <c r="C203" s="139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39"/>
      <c r="B204" s="139"/>
      <c r="C204" s="139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39"/>
      <c r="B205" s="139"/>
      <c r="C205" s="139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39"/>
      <c r="B206" s="139"/>
      <c r="C206" s="139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39"/>
      <c r="B207" s="139"/>
      <c r="C207" s="139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39"/>
      <c r="B208" s="139"/>
      <c r="C208" s="139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39"/>
      <c r="B209" s="139"/>
      <c r="C209" s="139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39"/>
      <c r="B210" s="139"/>
      <c r="C210" s="139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39"/>
      <c r="B211" s="139"/>
      <c r="C211" s="139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39"/>
      <c r="B212" s="139"/>
      <c r="C212" s="139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39"/>
      <c r="B213" s="139"/>
      <c r="C213" s="139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39"/>
      <c r="B214" s="139"/>
      <c r="C214" s="139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39"/>
      <c r="B215" s="139"/>
      <c r="C215" s="139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39"/>
      <c r="B216" s="139"/>
      <c r="C216" s="139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39"/>
      <c r="B217" s="139"/>
      <c r="C217" s="139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39"/>
      <c r="B218" s="139"/>
      <c r="C218" s="139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39"/>
      <c r="B219" s="139"/>
      <c r="C219" s="139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39"/>
      <c r="B220" s="139"/>
      <c r="C220" s="139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39"/>
      <c r="B221" s="139"/>
      <c r="C221" s="139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39"/>
      <c r="B222" s="139"/>
      <c r="C222" s="139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39"/>
      <c r="B223" s="139"/>
      <c r="C223" s="139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39"/>
      <c r="B224" s="139"/>
      <c r="C224" s="139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39"/>
      <c r="B225" s="139"/>
      <c r="C225" s="139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39"/>
      <c r="B226" s="139"/>
      <c r="C226" s="139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39"/>
      <c r="B227" s="139"/>
      <c r="C227" s="139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39"/>
      <c r="B228" s="139"/>
      <c r="C228" s="139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39"/>
      <c r="B229" s="139"/>
      <c r="C229" s="139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39"/>
      <c r="B230" s="139"/>
      <c r="C230" s="139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39"/>
      <c r="B231" s="139"/>
      <c r="C231" s="139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39"/>
      <c r="B232" s="139"/>
      <c r="C232" s="139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39"/>
      <c r="B233" s="139"/>
      <c r="C233" s="139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39"/>
      <c r="B234" s="139"/>
      <c r="C234" s="139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39"/>
      <c r="B235" s="139"/>
      <c r="C235" s="139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39"/>
      <c r="B236" s="139"/>
      <c r="C236" s="139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39"/>
      <c r="B237" s="139"/>
      <c r="C237" s="139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39"/>
      <c r="B238" s="139"/>
      <c r="C238" s="139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39"/>
      <c r="B239" s="139"/>
      <c r="C239" s="139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39"/>
      <c r="B240" s="139"/>
      <c r="C240" s="139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39"/>
      <c r="B241" s="139"/>
      <c r="C241" s="139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39"/>
      <c r="B242" s="139"/>
      <c r="C242" s="139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39"/>
      <c r="B243" s="139"/>
      <c r="C243" s="139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39"/>
      <c r="B244" s="139"/>
      <c r="C244" s="139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39"/>
      <c r="B245" s="139"/>
      <c r="C245" s="139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39"/>
      <c r="B246" s="139"/>
      <c r="C246" s="139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39"/>
      <c r="B247" s="139"/>
      <c r="C247" s="139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39"/>
      <c r="B248" s="139"/>
      <c r="C248" s="139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39"/>
      <c r="B249" s="139"/>
      <c r="C249" s="139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39"/>
      <c r="B250" s="139"/>
      <c r="C250" s="139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39"/>
      <c r="B251" s="139"/>
      <c r="C251" s="139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39"/>
      <c r="B252" s="139"/>
      <c r="C252" s="139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39"/>
      <c r="B253" s="139"/>
      <c r="C253" s="139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39"/>
      <c r="B254" s="139"/>
      <c r="C254" s="139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39"/>
      <c r="B255" s="139"/>
      <c r="C255" s="139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39"/>
      <c r="B256" s="139"/>
      <c r="C256" s="139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39"/>
      <c r="B257" s="139"/>
      <c r="C257" s="139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39"/>
      <c r="B258" s="139"/>
      <c r="C258" s="139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39"/>
      <c r="B259" s="139"/>
      <c r="C259" s="139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39"/>
      <c r="B260" s="139"/>
      <c r="C260" s="139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39"/>
      <c r="B261" s="139"/>
      <c r="C261" s="139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39"/>
      <c r="B262" s="139"/>
      <c r="C262" s="139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39"/>
      <c r="B263" s="139"/>
      <c r="C263" s="139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39"/>
      <c r="B264" s="139"/>
      <c r="C264" s="139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39"/>
      <c r="B265" s="139"/>
      <c r="C265" s="139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39"/>
      <c r="B266" s="139"/>
      <c r="C266" s="139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39"/>
      <c r="B267" s="139"/>
      <c r="C267" s="139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39"/>
      <c r="B268" s="139"/>
      <c r="C268" s="139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39"/>
      <c r="B269" s="139"/>
      <c r="C269" s="139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39"/>
      <c r="B270" s="139"/>
      <c r="C270" s="139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39"/>
      <c r="B271" s="139"/>
      <c r="C271" s="139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39"/>
      <c r="B272" s="139"/>
      <c r="C272" s="139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39"/>
      <c r="B273" s="139"/>
      <c r="C273" s="139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39"/>
      <c r="B274" s="139"/>
      <c r="C274" s="139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39"/>
      <c r="B275" s="139"/>
      <c r="C275" s="139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39"/>
      <c r="B276" s="139"/>
      <c r="C276" s="139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39"/>
      <c r="B277" s="139"/>
      <c r="C277" s="139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39"/>
      <c r="B278" s="139"/>
      <c r="C278" s="139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39"/>
      <c r="B279" s="139"/>
      <c r="C279" s="139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39"/>
      <c r="B280" s="139"/>
      <c r="C280" s="139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39"/>
      <c r="B281" s="139"/>
      <c r="C281" s="139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39"/>
      <c r="B282" s="139"/>
      <c r="C282" s="139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39"/>
      <c r="B283" s="139"/>
      <c r="C283" s="139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39"/>
      <c r="B284" s="139"/>
      <c r="C284" s="139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39"/>
      <c r="B285" s="139"/>
      <c r="C285" s="139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39"/>
      <c r="B286" s="139"/>
      <c r="C286" s="139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39"/>
      <c r="B287" s="139"/>
      <c r="C287" s="139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39"/>
      <c r="B288" s="139"/>
      <c r="C288" s="139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39"/>
      <c r="B289" s="139"/>
      <c r="C289" s="139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39"/>
      <c r="B290" s="139"/>
      <c r="C290" s="139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39"/>
      <c r="B291" s="139"/>
      <c r="C291" s="139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39"/>
      <c r="B292" s="139"/>
      <c r="C292" s="139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39"/>
      <c r="B293" s="139"/>
      <c r="C293" s="139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39"/>
      <c r="B294" s="139"/>
      <c r="C294" s="139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39"/>
      <c r="B295" s="139"/>
      <c r="C295" s="139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39"/>
      <c r="B296" s="139"/>
      <c r="C296" s="139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39"/>
      <c r="B297" s="139"/>
      <c r="C297" s="139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39"/>
      <c r="B298" s="139"/>
      <c r="C298" s="139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39"/>
      <c r="B299" s="139"/>
      <c r="C299" s="139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39"/>
      <c r="B300" s="139"/>
      <c r="C300" s="139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39"/>
      <c r="B301" s="139"/>
      <c r="C301" s="139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39"/>
      <c r="B302" s="139"/>
      <c r="C302" s="139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39"/>
      <c r="B303" s="139"/>
      <c r="C303" s="139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39"/>
      <c r="B304" s="139"/>
      <c r="C304" s="139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39"/>
      <c r="B305" s="139"/>
      <c r="C305" s="139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39"/>
      <c r="B306" s="139"/>
      <c r="C306" s="139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39"/>
      <c r="B307" s="139"/>
      <c r="C307" s="139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39"/>
      <c r="B308" s="139"/>
      <c r="C308" s="139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39"/>
      <c r="B309" s="139"/>
      <c r="C309" s="139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39"/>
      <c r="B310" s="139"/>
      <c r="C310" s="139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39"/>
      <c r="B311" s="139"/>
      <c r="C311" s="139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39"/>
      <c r="B312" s="139"/>
      <c r="C312" s="139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39"/>
      <c r="B313" s="139"/>
      <c r="C313" s="139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39"/>
      <c r="B314" s="139"/>
      <c r="C314" s="139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39"/>
      <c r="B315" s="139"/>
      <c r="C315" s="139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39"/>
      <c r="B316" s="139"/>
      <c r="C316" s="139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39"/>
      <c r="B317" s="139"/>
      <c r="C317" s="139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39"/>
      <c r="B318" s="139"/>
      <c r="C318" s="139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39"/>
      <c r="B319" s="139"/>
      <c r="C319" s="139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39"/>
      <c r="B320" s="139"/>
      <c r="C320" s="139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39"/>
      <c r="B321" s="139"/>
      <c r="C321" s="139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39"/>
      <c r="B322" s="139"/>
      <c r="C322" s="139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39"/>
      <c r="B323" s="139"/>
      <c r="C323" s="139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39"/>
      <c r="B324" s="139"/>
      <c r="C324" s="139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39"/>
      <c r="B325" s="139"/>
      <c r="C325" s="139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39"/>
      <c r="B326" s="139"/>
      <c r="C326" s="139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39"/>
      <c r="B327" s="139"/>
      <c r="C327" s="139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39"/>
      <c r="B328" s="139"/>
      <c r="C328" s="139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39"/>
      <c r="B329" s="139"/>
      <c r="C329" s="139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39"/>
      <c r="B330" s="139"/>
      <c r="C330" s="139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39"/>
      <c r="B331" s="139"/>
      <c r="C331" s="139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39"/>
      <c r="B332" s="139"/>
      <c r="C332" s="139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39"/>
      <c r="B333" s="139"/>
      <c r="C333" s="139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39"/>
      <c r="B334" s="139"/>
      <c r="C334" s="139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39"/>
      <c r="B335" s="139"/>
      <c r="C335" s="139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39"/>
      <c r="B336" s="139"/>
      <c r="C336" s="139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39"/>
      <c r="B337" s="139"/>
      <c r="C337" s="139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39"/>
      <c r="B338" s="139"/>
      <c r="C338" s="139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39"/>
      <c r="B339" s="139"/>
      <c r="C339" s="139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39"/>
      <c r="B340" s="139"/>
      <c r="C340" s="139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39"/>
      <c r="B341" s="139"/>
      <c r="C341" s="139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39"/>
      <c r="B342" s="139"/>
      <c r="C342" s="139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39"/>
      <c r="B343" s="139"/>
      <c r="C343" s="139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39"/>
      <c r="B344" s="139"/>
      <c r="C344" s="139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39"/>
      <c r="B345" s="139"/>
      <c r="C345" s="139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39"/>
      <c r="B346" s="139"/>
      <c r="C346" s="139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39"/>
      <c r="B347" s="139"/>
      <c r="C347" s="139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39"/>
      <c r="B348" s="139"/>
      <c r="C348" s="139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39"/>
      <c r="B349" s="139"/>
      <c r="C349" s="139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39"/>
      <c r="B350" s="139"/>
      <c r="C350" s="139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39"/>
      <c r="B351" s="139"/>
      <c r="C351" s="139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39"/>
      <c r="B352" s="139"/>
      <c r="C352" s="139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39"/>
      <c r="B353" s="139"/>
      <c r="C353" s="139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39"/>
      <c r="B354" s="139"/>
      <c r="C354" s="139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39"/>
      <c r="B355" s="139"/>
      <c r="C355" s="139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39"/>
      <c r="B356" s="139"/>
      <c r="C356" s="139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39"/>
      <c r="B357" s="139"/>
      <c r="C357" s="139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39"/>
      <c r="B358" s="139"/>
      <c r="C358" s="139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39"/>
      <c r="B359" s="139"/>
      <c r="C359" s="139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39"/>
      <c r="B360" s="139"/>
      <c r="C360" s="139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39"/>
      <c r="B361" s="139"/>
      <c r="C361" s="139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39"/>
      <c r="B362" s="139"/>
      <c r="C362" s="139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39"/>
      <c r="B363" s="139"/>
      <c r="C363" s="139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39"/>
      <c r="B364" s="139"/>
      <c r="C364" s="139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39"/>
      <c r="B365" s="139"/>
      <c r="C365" s="139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39"/>
      <c r="B366" s="139"/>
      <c r="C366" s="139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39"/>
      <c r="B367" s="139"/>
      <c r="C367" s="139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39"/>
      <c r="B368" s="139"/>
      <c r="C368" s="139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39"/>
      <c r="B369" s="139"/>
      <c r="C369" s="139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39"/>
      <c r="B370" s="139"/>
      <c r="C370" s="139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39"/>
      <c r="B371" s="139"/>
      <c r="C371" s="139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39"/>
      <c r="B372" s="139"/>
      <c r="C372" s="139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39"/>
      <c r="B373" s="139"/>
      <c r="C373" s="139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39"/>
      <c r="B374" s="139"/>
      <c r="C374" s="139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39"/>
      <c r="B375" s="139"/>
      <c r="C375" s="139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39"/>
      <c r="B376" s="139"/>
      <c r="C376" s="139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39"/>
      <c r="B377" s="139"/>
      <c r="C377" s="139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39"/>
      <c r="B378" s="139"/>
      <c r="C378" s="139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39"/>
      <c r="B379" s="139"/>
      <c r="C379" s="139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39"/>
      <c r="B380" s="139"/>
      <c r="C380" s="139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39"/>
      <c r="B381" s="139"/>
      <c r="C381" s="139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39"/>
      <c r="B382" s="139"/>
      <c r="C382" s="139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39"/>
      <c r="B383" s="139"/>
      <c r="C383" s="139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39"/>
      <c r="B384" s="139"/>
      <c r="C384" s="139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39"/>
      <c r="B385" s="139"/>
      <c r="C385" s="139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5" customWidth="1"/>
    <col min="2" max="2" width="4.5" style="125" customWidth="1"/>
    <col min="3" max="3" width="4.625" style="125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4"/>
      <c r="U1" s="92" t="s">
        <v>218</v>
      </c>
      <c r="V1" s="92"/>
    </row>
    <row r="2" spans="1:22" ht="50.1" customHeight="1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4" t="s">
        <v>29</v>
      </c>
      <c r="V3" s="94"/>
    </row>
    <row r="4" spans="1:22" ht="26.6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182</v>
      </c>
      <c r="G4" s="128" t="s">
        <v>219</v>
      </c>
      <c r="H4" s="128"/>
      <c r="I4" s="128"/>
      <c r="J4" s="128"/>
      <c r="K4" s="128"/>
      <c r="L4" s="128" t="s">
        <v>220</v>
      </c>
      <c r="M4" s="128"/>
      <c r="N4" s="128"/>
      <c r="O4" s="128"/>
      <c r="P4" s="128"/>
      <c r="Q4" s="128"/>
      <c r="R4" s="128" t="s">
        <v>215</v>
      </c>
      <c r="S4" s="128" t="s">
        <v>221</v>
      </c>
      <c r="T4" s="128"/>
      <c r="U4" s="128"/>
      <c r="V4" s="128"/>
    </row>
    <row r="5" spans="1:22" ht="41.4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222</v>
      </c>
      <c r="I5" s="172" t="s">
        <v>223</v>
      </c>
      <c r="J5" s="172" t="s">
        <v>224</v>
      </c>
      <c r="K5" s="172" t="s">
        <v>225</v>
      </c>
      <c r="L5" s="172" t="s">
        <v>133</v>
      </c>
      <c r="M5" s="172" t="s">
        <v>226</v>
      </c>
      <c r="N5" s="172" t="s">
        <v>227</v>
      </c>
      <c r="O5" s="172" t="s">
        <v>228</v>
      </c>
      <c r="P5" s="172" t="s">
        <v>229</v>
      </c>
      <c r="Q5" s="172" t="s">
        <v>230</v>
      </c>
      <c r="R5" s="128"/>
      <c r="S5" s="172" t="s">
        <v>133</v>
      </c>
      <c r="T5" s="172" t="s">
        <v>231</v>
      </c>
      <c r="U5" s="172" t="s">
        <v>232</v>
      </c>
      <c r="V5" s="172" t="s">
        <v>216</v>
      </c>
    </row>
    <row r="6" spans="1:22" ht="22.9" customHeight="1">
      <c r="A6" s="143"/>
      <c r="B6" s="143"/>
      <c r="C6" s="143"/>
      <c r="D6" s="144"/>
      <c r="E6" s="144" t="s">
        <v>133</v>
      </c>
      <c r="F6" s="145">
        <f t="shared" ref="F6:V6" si="0">SUM(F9:F12)</f>
        <v>2597.7600000000002</v>
      </c>
      <c r="G6" s="145">
        <f t="shared" si="0"/>
        <v>1840.9399999999998</v>
      </c>
      <c r="H6" s="145">
        <f t="shared" si="0"/>
        <v>970.68</v>
      </c>
      <c r="I6" s="145">
        <f t="shared" si="0"/>
        <v>166.71</v>
      </c>
      <c r="J6" s="145">
        <f t="shared" si="0"/>
        <v>80.89</v>
      </c>
      <c r="K6" s="145">
        <f t="shared" si="0"/>
        <v>440.07</v>
      </c>
      <c r="L6" s="145">
        <f t="shared" si="0"/>
        <v>368.03</v>
      </c>
      <c r="M6" s="145">
        <f t="shared" si="0"/>
        <v>243.45</v>
      </c>
      <c r="N6" s="145">
        <f t="shared" si="0"/>
        <v>0</v>
      </c>
      <c r="O6" s="145">
        <f t="shared" si="0"/>
        <v>114.84</v>
      </c>
      <c r="P6" s="145">
        <f t="shared" si="0"/>
        <v>0</v>
      </c>
      <c r="Q6" s="145">
        <f t="shared" si="0"/>
        <v>9.74</v>
      </c>
      <c r="R6" s="145">
        <f t="shared" si="0"/>
        <v>182.59</v>
      </c>
      <c r="S6" s="145">
        <f t="shared" si="0"/>
        <v>388.78999999999996</v>
      </c>
      <c r="T6" s="145">
        <f t="shared" si="0"/>
        <v>0</v>
      </c>
      <c r="U6" s="145">
        <f t="shared" si="0"/>
        <v>0</v>
      </c>
      <c r="V6" s="145">
        <f t="shared" si="0"/>
        <v>388.78999999999996</v>
      </c>
    </row>
    <row r="7" spans="1:22" ht="22.9" customHeight="1">
      <c r="A7" s="143"/>
      <c r="B7" s="143"/>
      <c r="C7" s="143"/>
      <c r="D7" s="146">
        <v>402</v>
      </c>
      <c r="E7" s="146" t="s">
        <v>398</v>
      </c>
      <c r="F7" s="145">
        <f t="shared" ref="F7:V7" si="1">SUM(F9:F12)</f>
        <v>2597.7600000000002</v>
      </c>
      <c r="G7" s="145">
        <f t="shared" si="1"/>
        <v>1840.9399999999998</v>
      </c>
      <c r="H7" s="145">
        <f t="shared" si="1"/>
        <v>970.68</v>
      </c>
      <c r="I7" s="145">
        <f t="shared" si="1"/>
        <v>166.71</v>
      </c>
      <c r="J7" s="145">
        <f t="shared" si="1"/>
        <v>80.89</v>
      </c>
      <c r="K7" s="145">
        <f t="shared" si="1"/>
        <v>440.07</v>
      </c>
      <c r="L7" s="145">
        <f t="shared" si="1"/>
        <v>368.03</v>
      </c>
      <c r="M7" s="145">
        <f t="shared" si="1"/>
        <v>243.45</v>
      </c>
      <c r="N7" s="145">
        <f t="shared" si="1"/>
        <v>0</v>
      </c>
      <c r="O7" s="145">
        <f t="shared" si="1"/>
        <v>114.84</v>
      </c>
      <c r="P7" s="145">
        <f t="shared" si="1"/>
        <v>0</v>
      </c>
      <c r="Q7" s="145">
        <f t="shared" si="1"/>
        <v>9.74</v>
      </c>
      <c r="R7" s="145">
        <f t="shared" si="1"/>
        <v>182.59</v>
      </c>
      <c r="S7" s="145">
        <f t="shared" si="1"/>
        <v>388.78999999999996</v>
      </c>
      <c r="T7" s="145">
        <f t="shared" si="1"/>
        <v>0</v>
      </c>
      <c r="U7" s="145">
        <f t="shared" si="1"/>
        <v>0</v>
      </c>
      <c r="V7" s="145">
        <f t="shared" si="1"/>
        <v>388.78999999999996</v>
      </c>
    </row>
    <row r="8" spans="1:22" ht="22.9" customHeight="1">
      <c r="A8" s="143"/>
      <c r="B8" s="143"/>
      <c r="C8" s="143"/>
      <c r="D8" s="146">
        <v>402001</v>
      </c>
      <c r="E8" s="146" t="s">
        <v>398</v>
      </c>
      <c r="F8" s="145">
        <f t="shared" ref="F8:V8" si="2">SUM(F9:F12)</f>
        <v>2597.7600000000002</v>
      </c>
      <c r="G8" s="145">
        <f t="shared" si="2"/>
        <v>1840.9399999999998</v>
      </c>
      <c r="H8" s="145">
        <f t="shared" si="2"/>
        <v>970.68</v>
      </c>
      <c r="I8" s="145">
        <f t="shared" si="2"/>
        <v>166.71</v>
      </c>
      <c r="J8" s="145">
        <f t="shared" si="2"/>
        <v>80.89</v>
      </c>
      <c r="K8" s="145">
        <f t="shared" si="2"/>
        <v>440.07</v>
      </c>
      <c r="L8" s="145">
        <f t="shared" si="2"/>
        <v>368.03</v>
      </c>
      <c r="M8" s="145">
        <f t="shared" si="2"/>
        <v>243.45</v>
      </c>
      <c r="N8" s="145">
        <f t="shared" si="2"/>
        <v>0</v>
      </c>
      <c r="O8" s="145">
        <f t="shared" si="2"/>
        <v>114.84</v>
      </c>
      <c r="P8" s="145">
        <f t="shared" si="2"/>
        <v>0</v>
      </c>
      <c r="Q8" s="145">
        <f t="shared" si="2"/>
        <v>9.74</v>
      </c>
      <c r="R8" s="145">
        <f t="shared" si="2"/>
        <v>182.59</v>
      </c>
      <c r="S8" s="145">
        <f t="shared" si="2"/>
        <v>388.78999999999996</v>
      </c>
      <c r="T8" s="145">
        <f t="shared" si="2"/>
        <v>0</v>
      </c>
      <c r="U8" s="145">
        <f t="shared" si="2"/>
        <v>0</v>
      </c>
      <c r="V8" s="145">
        <f t="shared" si="2"/>
        <v>388.78999999999996</v>
      </c>
    </row>
    <row r="9" spans="1:22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0">
        <v>2056.88</v>
      </c>
      <c r="G9" s="153">
        <v>1658.35</v>
      </c>
      <c r="H9" s="153">
        <v>970.68</v>
      </c>
      <c r="I9" s="153">
        <v>166.71</v>
      </c>
      <c r="J9" s="153">
        <v>80.89</v>
      </c>
      <c r="K9" s="153">
        <v>440.07</v>
      </c>
      <c r="L9" s="150">
        <v>9.74</v>
      </c>
      <c r="M9" s="153"/>
      <c r="N9" s="153"/>
      <c r="O9" s="153"/>
      <c r="P9" s="153"/>
      <c r="Q9" s="153">
        <v>9.74</v>
      </c>
      <c r="R9" s="153"/>
      <c r="S9" s="150">
        <v>388.78999999999996</v>
      </c>
      <c r="T9" s="153"/>
      <c r="U9" s="153"/>
      <c r="V9" s="153">
        <v>388.78999999999996</v>
      </c>
    </row>
    <row r="10" spans="1:22" s="32" customFormat="1" ht="22.9" customHeight="1">
      <c r="A10" s="147" t="s">
        <v>407</v>
      </c>
      <c r="B10" s="147" t="s">
        <v>409</v>
      </c>
      <c r="C10" s="147" t="s">
        <v>409</v>
      </c>
      <c r="D10" s="148">
        <v>402001</v>
      </c>
      <c r="E10" s="149" t="s">
        <v>411</v>
      </c>
      <c r="F10" s="150">
        <v>243.45</v>
      </c>
      <c r="G10" s="153"/>
      <c r="H10" s="153"/>
      <c r="I10" s="153"/>
      <c r="J10" s="153"/>
      <c r="K10" s="153"/>
      <c r="L10" s="150">
        <v>243.45</v>
      </c>
      <c r="M10" s="153">
        <v>243.45</v>
      </c>
      <c r="N10" s="153"/>
      <c r="O10" s="153"/>
      <c r="P10" s="153"/>
      <c r="Q10" s="153"/>
      <c r="R10" s="153"/>
      <c r="S10" s="150"/>
      <c r="T10" s="153"/>
      <c r="U10" s="153"/>
      <c r="V10" s="153"/>
    </row>
    <row r="11" spans="1:22" s="32" customFormat="1" ht="22.9" customHeight="1">
      <c r="A11" s="147" t="s">
        <v>412</v>
      </c>
      <c r="B11" s="147" t="s">
        <v>414</v>
      </c>
      <c r="C11" s="147" t="s">
        <v>405</v>
      </c>
      <c r="D11" s="148">
        <v>402001</v>
      </c>
      <c r="E11" s="149" t="s">
        <v>416</v>
      </c>
      <c r="F11" s="150">
        <v>114.84</v>
      </c>
      <c r="G11" s="153"/>
      <c r="H11" s="153"/>
      <c r="I11" s="153"/>
      <c r="J11" s="153"/>
      <c r="K11" s="153"/>
      <c r="L11" s="150">
        <v>114.84</v>
      </c>
      <c r="M11" s="153"/>
      <c r="N11" s="153"/>
      <c r="O11" s="153">
        <v>114.84</v>
      </c>
      <c r="P11" s="153"/>
      <c r="Q11" s="153"/>
      <c r="R11" s="153"/>
      <c r="S11" s="150"/>
      <c r="T11" s="153"/>
      <c r="U11" s="153"/>
      <c r="V11" s="153"/>
    </row>
    <row r="12" spans="1:22" s="32" customFormat="1" ht="22.9" customHeight="1">
      <c r="A12" s="147" t="s">
        <v>417</v>
      </c>
      <c r="B12" s="147" t="s">
        <v>419</v>
      </c>
      <c r="C12" s="147" t="s">
        <v>405</v>
      </c>
      <c r="D12" s="148">
        <v>402001</v>
      </c>
      <c r="E12" s="149" t="s">
        <v>215</v>
      </c>
      <c r="F12" s="150">
        <v>182.59</v>
      </c>
      <c r="G12" s="153">
        <v>182.59</v>
      </c>
      <c r="H12" s="153"/>
      <c r="I12" s="153"/>
      <c r="J12" s="153"/>
      <c r="K12" s="153"/>
      <c r="L12" s="150"/>
      <c r="M12" s="153"/>
      <c r="N12" s="153"/>
      <c r="O12" s="153"/>
      <c r="P12" s="153"/>
      <c r="Q12" s="153"/>
      <c r="R12" s="153">
        <v>182.59</v>
      </c>
      <c r="S12" s="150"/>
      <c r="T12" s="153"/>
      <c r="U12" s="153"/>
      <c r="V12" s="153"/>
    </row>
    <row r="13" spans="1:22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39"/>
      <c r="B114" s="139"/>
      <c r="C114" s="139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39"/>
      <c r="B115" s="139"/>
      <c r="C115" s="139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39"/>
      <c r="B116" s="139"/>
      <c r="C116" s="139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39"/>
      <c r="B117" s="139"/>
      <c r="C117" s="139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39"/>
      <c r="B118" s="139"/>
      <c r="C118" s="139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39"/>
      <c r="B119" s="139"/>
      <c r="C119" s="139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39"/>
      <c r="B120" s="139"/>
      <c r="C120" s="139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39"/>
      <c r="B121" s="139"/>
      <c r="C121" s="139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39"/>
      <c r="B122" s="139"/>
      <c r="C122" s="139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39"/>
      <c r="B123" s="139"/>
      <c r="C123" s="139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39"/>
      <c r="B124" s="139"/>
      <c r="C124" s="139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39"/>
      <c r="B125" s="139"/>
      <c r="C125" s="139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39"/>
      <c r="B126" s="139"/>
      <c r="C126" s="139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39"/>
      <c r="B127" s="139"/>
      <c r="C127" s="139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39"/>
      <c r="B128" s="139"/>
      <c r="C128" s="139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39"/>
      <c r="B129" s="139"/>
      <c r="C129" s="139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39"/>
      <c r="B130" s="139"/>
      <c r="C130" s="139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39"/>
      <c r="B131" s="139"/>
      <c r="C131" s="139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39"/>
      <c r="B132" s="139"/>
      <c r="C132" s="139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39"/>
      <c r="B133" s="139"/>
      <c r="C133" s="139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39"/>
      <c r="B134" s="139"/>
      <c r="C134" s="139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39"/>
      <c r="B135" s="139"/>
      <c r="C135" s="139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39"/>
      <c r="B136" s="139"/>
      <c r="C136" s="139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39"/>
      <c r="B137" s="139"/>
      <c r="C137" s="139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39"/>
      <c r="B138" s="139"/>
      <c r="C138" s="139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39"/>
      <c r="B139" s="139"/>
      <c r="C139" s="139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39"/>
      <c r="B140" s="139"/>
      <c r="C140" s="139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39"/>
      <c r="B141" s="139"/>
      <c r="C141" s="139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39"/>
      <c r="B142" s="139"/>
      <c r="C142" s="139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39"/>
      <c r="B143" s="139"/>
      <c r="C143" s="139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39"/>
      <c r="B144" s="139"/>
      <c r="C144" s="139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39"/>
      <c r="B145" s="139"/>
      <c r="C145" s="139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39"/>
      <c r="B146" s="139"/>
      <c r="C146" s="139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39"/>
      <c r="B147" s="139"/>
      <c r="C147" s="139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39"/>
      <c r="B148" s="139"/>
      <c r="C148" s="139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39"/>
      <c r="B149" s="139"/>
      <c r="C149" s="139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39"/>
      <c r="B150" s="139"/>
      <c r="C150" s="139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39"/>
      <c r="B151" s="139"/>
      <c r="C151" s="139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39"/>
      <c r="B152" s="139"/>
      <c r="C152" s="139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39"/>
      <c r="B153" s="139"/>
      <c r="C153" s="139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39"/>
      <c r="B154" s="139"/>
      <c r="C154" s="139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39"/>
      <c r="B155" s="139"/>
      <c r="C155" s="139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39"/>
      <c r="B156" s="139"/>
      <c r="C156" s="139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39"/>
      <c r="B157" s="139"/>
      <c r="C157" s="139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39"/>
      <c r="B158" s="139"/>
      <c r="C158" s="139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39"/>
      <c r="B159" s="139"/>
      <c r="C159" s="139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39"/>
      <c r="B160" s="139"/>
      <c r="C160" s="139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39"/>
      <c r="B161" s="139"/>
      <c r="C161" s="139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39"/>
      <c r="B162" s="139"/>
      <c r="C162" s="139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39"/>
      <c r="B163" s="139"/>
      <c r="C163" s="139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39"/>
      <c r="B164" s="139"/>
      <c r="C164" s="139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39"/>
      <c r="B165" s="139"/>
      <c r="C165" s="139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39"/>
      <c r="B166" s="139"/>
      <c r="C166" s="139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39"/>
      <c r="B167" s="139"/>
      <c r="C167" s="139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39"/>
      <c r="B168" s="139"/>
      <c r="C168" s="139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39"/>
      <c r="B169" s="139"/>
      <c r="C169" s="139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39"/>
      <c r="B170" s="139"/>
      <c r="C170" s="139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39"/>
      <c r="B171" s="139"/>
      <c r="C171" s="139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39"/>
      <c r="B172" s="139"/>
      <c r="C172" s="139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39"/>
      <c r="B173" s="139"/>
      <c r="C173" s="139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39"/>
      <c r="B174" s="139"/>
      <c r="C174" s="139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39"/>
      <c r="B175" s="139"/>
      <c r="C175" s="139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39"/>
      <c r="B176" s="139"/>
      <c r="C176" s="139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39"/>
      <c r="B177" s="139"/>
      <c r="C177" s="139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39"/>
      <c r="B178" s="139"/>
      <c r="C178" s="139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39"/>
      <c r="B179" s="139"/>
      <c r="C179" s="139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39"/>
      <c r="B180" s="139"/>
      <c r="C180" s="139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39"/>
      <c r="B181" s="139"/>
      <c r="C181" s="139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39"/>
      <c r="B182" s="139"/>
      <c r="C182" s="139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39"/>
      <c r="B183" s="139"/>
      <c r="C183" s="139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39"/>
      <c r="B184" s="139"/>
      <c r="C184" s="139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39"/>
      <c r="B185" s="139"/>
      <c r="C185" s="139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39"/>
      <c r="B186" s="139"/>
      <c r="C186" s="139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39"/>
      <c r="B187" s="139"/>
      <c r="C187" s="139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39"/>
      <c r="B188" s="139"/>
      <c r="C188" s="139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39"/>
      <c r="B189" s="139"/>
      <c r="C189" s="139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39"/>
      <c r="B190" s="139"/>
      <c r="C190" s="139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39"/>
      <c r="B191" s="139"/>
      <c r="C191" s="139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39"/>
      <c r="B192" s="139"/>
      <c r="C192" s="139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39"/>
      <c r="B193" s="139"/>
      <c r="C193" s="139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39"/>
      <c r="B194" s="139"/>
      <c r="C194" s="139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39"/>
      <c r="B195" s="139"/>
      <c r="C195" s="139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39"/>
      <c r="B196" s="139"/>
      <c r="C196" s="139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39"/>
      <c r="B197" s="139"/>
      <c r="C197" s="139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39"/>
      <c r="B198" s="139"/>
      <c r="C198" s="139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39"/>
      <c r="B199" s="139"/>
      <c r="C199" s="139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39"/>
      <c r="B200" s="139"/>
      <c r="C200" s="139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39"/>
      <c r="B201" s="139"/>
      <c r="C201" s="139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39"/>
      <c r="B202" s="139"/>
      <c r="C202" s="139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39"/>
      <c r="B203" s="139"/>
      <c r="C203" s="139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39"/>
      <c r="B204" s="139"/>
      <c r="C204" s="139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39"/>
      <c r="B205" s="139"/>
      <c r="C205" s="139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39"/>
      <c r="B206" s="139"/>
      <c r="C206" s="139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39"/>
      <c r="B207" s="139"/>
      <c r="C207" s="139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39"/>
      <c r="B208" s="139"/>
      <c r="C208" s="139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39"/>
      <c r="B209" s="139"/>
      <c r="C209" s="139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39"/>
      <c r="B210" s="139"/>
      <c r="C210" s="139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39"/>
      <c r="B211" s="139"/>
      <c r="C211" s="139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39"/>
      <c r="B212" s="139"/>
      <c r="C212" s="139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39"/>
      <c r="B213" s="139"/>
      <c r="C213" s="139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39"/>
      <c r="B214" s="139"/>
      <c r="C214" s="139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39"/>
      <c r="B215" s="139"/>
      <c r="C215" s="139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39"/>
      <c r="B216" s="139"/>
      <c r="C216" s="139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39"/>
      <c r="B217" s="139"/>
      <c r="C217" s="139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39"/>
      <c r="B218" s="139"/>
      <c r="C218" s="139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39"/>
      <c r="B219" s="139"/>
      <c r="C219" s="139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39"/>
      <c r="B220" s="139"/>
      <c r="C220" s="139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39"/>
      <c r="B221" s="139"/>
      <c r="C221" s="139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39"/>
      <c r="B222" s="139"/>
      <c r="C222" s="139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39"/>
      <c r="B223" s="139"/>
      <c r="C223" s="139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39"/>
      <c r="B224" s="139"/>
      <c r="C224" s="139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39"/>
      <c r="B225" s="139"/>
      <c r="C225" s="139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39"/>
      <c r="B226" s="139"/>
      <c r="C226" s="139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39"/>
      <c r="B227" s="139"/>
      <c r="C227" s="139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39"/>
      <c r="B228" s="139"/>
      <c r="C228" s="139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39"/>
      <c r="B229" s="139"/>
      <c r="C229" s="139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39"/>
      <c r="B230" s="139"/>
      <c r="C230" s="139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39"/>
      <c r="B231" s="139"/>
      <c r="C231" s="139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39"/>
      <c r="B232" s="139"/>
      <c r="C232" s="139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39"/>
      <c r="B233" s="139"/>
      <c r="C233" s="139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39"/>
      <c r="B234" s="139"/>
      <c r="C234" s="139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39"/>
      <c r="B235" s="139"/>
      <c r="C235" s="139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39"/>
      <c r="B236" s="139"/>
      <c r="C236" s="139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39"/>
      <c r="B237" s="139"/>
      <c r="C237" s="139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39"/>
      <c r="B238" s="139"/>
      <c r="C238" s="139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39"/>
      <c r="B239" s="139"/>
      <c r="C239" s="139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39"/>
      <c r="B240" s="139"/>
      <c r="C240" s="139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39"/>
      <c r="B241" s="139"/>
      <c r="C241" s="139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39"/>
      <c r="B242" s="139"/>
      <c r="C242" s="139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39"/>
      <c r="B243" s="139"/>
      <c r="C243" s="139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39"/>
      <c r="B244" s="139"/>
      <c r="C244" s="139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39"/>
      <c r="B245" s="139"/>
      <c r="C245" s="139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39"/>
      <c r="B246" s="139"/>
      <c r="C246" s="139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39"/>
      <c r="B247" s="139"/>
      <c r="C247" s="139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39"/>
      <c r="B248" s="139"/>
      <c r="C248" s="139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39"/>
      <c r="B249" s="139"/>
      <c r="C249" s="139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39"/>
      <c r="B250" s="139"/>
      <c r="C250" s="139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39"/>
      <c r="B251" s="139"/>
      <c r="C251" s="139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39"/>
      <c r="B252" s="139"/>
      <c r="C252" s="139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39"/>
      <c r="B253" s="139"/>
      <c r="C253" s="139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39"/>
      <c r="B254" s="139"/>
      <c r="C254" s="139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39"/>
      <c r="B255" s="139"/>
      <c r="C255" s="139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39"/>
      <c r="B256" s="139"/>
      <c r="C256" s="139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39"/>
      <c r="B257" s="139"/>
      <c r="C257" s="139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39"/>
      <c r="B258" s="139"/>
      <c r="C258" s="139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39"/>
      <c r="B259" s="139"/>
      <c r="C259" s="139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39"/>
      <c r="B260" s="139"/>
      <c r="C260" s="139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39"/>
      <c r="B261" s="139"/>
      <c r="C261" s="139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39"/>
      <c r="B262" s="139"/>
      <c r="C262" s="139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39"/>
      <c r="B263" s="139"/>
      <c r="C263" s="139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39"/>
      <c r="B264" s="139"/>
      <c r="C264" s="139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39"/>
      <c r="B265" s="139"/>
      <c r="C265" s="139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39"/>
      <c r="B266" s="139"/>
      <c r="C266" s="139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39"/>
      <c r="B267" s="139"/>
      <c r="C267" s="139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39"/>
      <c r="B268" s="139"/>
      <c r="C268" s="139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39"/>
      <c r="B269" s="139"/>
      <c r="C269" s="139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39"/>
      <c r="B270" s="139"/>
      <c r="C270" s="139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39"/>
      <c r="B271" s="139"/>
      <c r="C271" s="139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39"/>
      <c r="B272" s="139"/>
      <c r="C272" s="139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39"/>
      <c r="B273" s="139"/>
      <c r="C273" s="139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39"/>
      <c r="B274" s="139"/>
      <c r="C274" s="139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39"/>
      <c r="B275" s="139"/>
      <c r="C275" s="139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39"/>
      <c r="B276" s="139"/>
      <c r="C276" s="139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39"/>
      <c r="B277" s="139"/>
      <c r="C277" s="139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39"/>
      <c r="B278" s="139"/>
      <c r="C278" s="139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39"/>
      <c r="B279" s="139"/>
      <c r="C279" s="139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39"/>
      <c r="B280" s="139"/>
      <c r="C280" s="139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39"/>
      <c r="B281" s="139"/>
      <c r="C281" s="139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39"/>
      <c r="B282" s="139"/>
      <c r="C282" s="139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39"/>
      <c r="B283" s="139"/>
      <c r="C283" s="139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39"/>
      <c r="B284" s="139"/>
      <c r="C284" s="139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39"/>
      <c r="B285" s="139"/>
      <c r="C285" s="139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39"/>
      <c r="B286" s="139"/>
      <c r="C286" s="139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39"/>
      <c r="B287" s="139"/>
      <c r="C287" s="139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39"/>
      <c r="B288" s="139"/>
      <c r="C288" s="139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39"/>
      <c r="B289" s="139"/>
      <c r="C289" s="139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39"/>
      <c r="B290" s="139"/>
      <c r="C290" s="139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39"/>
      <c r="B291" s="139"/>
      <c r="C291" s="139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39"/>
      <c r="B292" s="139"/>
      <c r="C292" s="139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39"/>
      <c r="B293" s="139"/>
      <c r="C293" s="139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39"/>
      <c r="B294" s="139"/>
      <c r="C294" s="139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39"/>
      <c r="B295" s="139"/>
      <c r="C295" s="139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39"/>
      <c r="B296" s="139"/>
      <c r="C296" s="139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39"/>
      <c r="B297" s="139"/>
      <c r="C297" s="139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39"/>
      <c r="B298" s="139"/>
      <c r="C298" s="139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39"/>
      <c r="B299" s="139"/>
      <c r="C299" s="139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39"/>
      <c r="B300" s="139"/>
      <c r="C300" s="139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39"/>
      <c r="B301" s="139"/>
      <c r="C301" s="139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39"/>
      <c r="B302" s="139"/>
      <c r="C302" s="139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39"/>
      <c r="B303" s="139"/>
      <c r="C303" s="139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39"/>
      <c r="B304" s="139"/>
      <c r="C304" s="139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39"/>
      <c r="B305" s="139"/>
      <c r="C305" s="139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39"/>
      <c r="B306" s="139"/>
      <c r="C306" s="139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39"/>
      <c r="B307" s="139"/>
      <c r="C307" s="139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39"/>
      <c r="B308" s="139"/>
      <c r="C308" s="139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39"/>
      <c r="B309" s="139"/>
      <c r="C309" s="139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39"/>
      <c r="B310" s="139"/>
      <c r="C310" s="139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39"/>
      <c r="B311" s="139"/>
      <c r="C311" s="139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39"/>
      <c r="B312" s="139"/>
      <c r="C312" s="139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39"/>
      <c r="B313" s="139"/>
      <c r="C313" s="139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39"/>
      <c r="B314" s="139"/>
      <c r="C314" s="139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39"/>
      <c r="B315" s="139"/>
      <c r="C315" s="139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39"/>
      <c r="B316" s="139"/>
      <c r="C316" s="139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39"/>
      <c r="B317" s="139"/>
      <c r="C317" s="139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39"/>
      <c r="B318" s="139"/>
      <c r="C318" s="139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39"/>
      <c r="B319" s="139"/>
      <c r="C319" s="139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39"/>
      <c r="B320" s="139"/>
      <c r="C320" s="139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39"/>
      <c r="B321" s="139"/>
      <c r="C321" s="139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39"/>
      <c r="B322" s="139"/>
      <c r="C322" s="139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39"/>
      <c r="B323" s="139"/>
      <c r="C323" s="139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39"/>
      <c r="B324" s="139"/>
      <c r="C324" s="139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39"/>
      <c r="B325" s="139"/>
      <c r="C325" s="139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39"/>
      <c r="B326" s="139"/>
      <c r="C326" s="139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39"/>
      <c r="B327" s="139"/>
      <c r="C327" s="139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39"/>
      <c r="B328" s="139"/>
      <c r="C328" s="139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39"/>
      <c r="B329" s="139"/>
      <c r="C329" s="139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39"/>
      <c r="B330" s="139"/>
      <c r="C330" s="139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39"/>
      <c r="B331" s="139"/>
      <c r="C331" s="139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39"/>
      <c r="B332" s="139"/>
      <c r="C332" s="139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39"/>
      <c r="B333" s="139"/>
      <c r="C333" s="139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39"/>
      <c r="B334" s="139"/>
      <c r="C334" s="139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39"/>
      <c r="B335" s="139"/>
      <c r="C335" s="139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39"/>
      <c r="B336" s="139"/>
      <c r="C336" s="139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39"/>
      <c r="B337" s="139"/>
      <c r="C337" s="139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39"/>
      <c r="B338" s="139"/>
      <c r="C338" s="139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39"/>
      <c r="B339" s="139"/>
      <c r="C339" s="139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39"/>
      <c r="B340" s="139"/>
      <c r="C340" s="139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39"/>
      <c r="B341" s="139"/>
      <c r="C341" s="139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39"/>
      <c r="B342" s="139"/>
      <c r="C342" s="139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39"/>
      <c r="B343" s="139"/>
      <c r="C343" s="139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39"/>
      <c r="B344" s="139"/>
      <c r="C344" s="139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39"/>
      <c r="B345" s="139"/>
      <c r="C345" s="139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39"/>
      <c r="B346" s="139"/>
      <c r="C346" s="139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39"/>
      <c r="B347" s="139"/>
      <c r="C347" s="139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39"/>
      <c r="B348" s="139"/>
      <c r="C348" s="139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39"/>
      <c r="B349" s="139"/>
      <c r="C349" s="139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39"/>
      <c r="B350" s="139"/>
      <c r="C350" s="139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39"/>
      <c r="B351" s="139"/>
      <c r="C351" s="139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39"/>
      <c r="B352" s="139"/>
      <c r="C352" s="139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39"/>
      <c r="B353" s="139"/>
      <c r="C353" s="139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39"/>
      <c r="B354" s="139"/>
      <c r="C354" s="139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39"/>
      <c r="B355" s="139"/>
      <c r="C355" s="139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39"/>
      <c r="B356" s="139"/>
      <c r="C356" s="139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39"/>
      <c r="B357" s="139"/>
      <c r="C357" s="139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39"/>
      <c r="B358" s="139"/>
      <c r="C358" s="139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39"/>
      <c r="B359" s="139"/>
      <c r="C359" s="139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39"/>
      <c r="B360" s="139"/>
      <c r="C360" s="139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39"/>
      <c r="B361" s="139"/>
      <c r="C361" s="139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39"/>
      <c r="B362" s="139"/>
      <c r="C362" s="139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39"/>
      <c r="B363" s="139"/>
      <c r="C363" s="139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39"/>
      <c r="B364" s="139"/>
      <c r="C364" s="139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39"/>
      <c r="B365" s="139"/>
      <c r="C365" s="139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39"/>
      <c r="B366" s="139"/>
      <c r="C366" s="139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39"/>
      <c r="B367" s="139"/>
      <c r="C367" s="139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39"/>
      <c r="B368" s="139"/>
      <c r="C368" s="139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39"/>
      <c r="B369" s="139"/>
      <c r="C369" s="139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39"/>
      <c r="B370" s="139"/>
      <c r="C370" s="139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39"/>
      <c r="B371" s="139"/>
      <c r="C371" s="139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39"/>
      <c r="B372" s="139"/>
      <c r="C372" s="139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39"/>
      <c r="B373" s="139"/>
      <c r="C373" s="139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39"/>
      <c r="B374" s="139"/>
      <c r="C374" s="139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39"/>
      <c r="B375" s="139"/>
      <c r="C375" s="139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39"/>
      <c r="B376" s="139"/>
      <c r="C376" s="139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39"/>
      <c r="B377" s="139"/>
      <c r="C377" s="139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39"/>
      <c r="B378" s="139"/>
      <c r="C378" s="139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39"/>
      <c r="B379" s="139"/>
      <c r="C379" s="139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39"/>
      <c r="B380" s="139"/>
      <c r="C380" s="139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39"/>
      <c r="B381" s="139"/>
      <c r="C381" s="139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39"/>
      <c r="B382" s="139"/>
      <c r="C382" s="139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39"/>
      <c r="B383" s="139"/>
      <c r="C383" s="139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39"/>
      <c r="B384" s="139"/>
      <c r="C384" s="139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39"/>
      <c r="B385" s="139"/>
      <c r="C385" s="139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39"/>
      <c r="B386" s="139"/>
      <c r="C386" s="139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39"/>
      <c r="B387" s="139"/>
      <c r="C387" s="139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39"/>
      <c r="B388" s="139"/>
      <c r="C388" s="139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39"/>
      <c r="B389" s="139"/>
      <c r="C389" s="139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39"/>
      <c r="B390" s="139"/>
      <c r="C390" s="139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39"/>
      <c r="B391" s="139"/>
      <c r="C391" s="139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39"/>
      <c r="B392" s="139"/>
      <c r="C392" s="139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39"/>
      <c r="B393" s="139"/>
      <c r="C393" s="139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39"/>
      <c r="B394" s="139"/>
      <c r="C394" s="139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39"/>
      <c r="B395" s="139"/>
      <c r="C395" s="139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39"/>
      <c r="B396" s="139"/>
      <c r="C396" s="139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39"/>
      <c r="B397" s="139"/>
      <c r="C397" s="139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39"/>
      <c r="B398" s="139"/>
      <c r="C398" s="139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39"/>
      <c r="B399" s="139"/>
      <c r="C399" s="139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39"/>
      <c r="B400" s="139"/>
      <c r="C400" s="139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39"/>
      <c r="B401" s="139"/>
      <c r="C401" s="139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39"/>
      <c r="B402" s="139"/>
      <c r="C402" s="139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39"/>
      <c r="B403" s="139"/>
      <c r="C403" s="139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39"/>
      <c r="B404" s="139"/>
      <c r="C404" s="139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39"/>
      <c r="B405" s="139"/>
      <c r="C405" s="139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39"/>
      <c r="B406" s="139"/>
      <c r="C406" s="139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39"/>
      <c r="B407" s="139"/>
      <c r="C407" s="139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39"/>
      <c r="B408" s="139"/>
      <c r="C408" s="139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39"/>
      <c r="B409" s="139"/>
      <c r="C409" s="139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39"/>
      <c r="B410" s="139"/>
      <c r="C410" s="139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39"/>
      <c r="B411" s="139"/>
      <c r="C411" s="139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39"/>
      <c r="B412" s="139"/>
      <c r="C412" s="139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39"/>
      <c r="B413" s="139"/>
      <c r="C413" s="139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39"/>
      <c r="B414" s="139"/>
      <c r="C414" s="139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39"/>
      <c r="B415" s="139"/>
      <c r="C415" s="139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39"/>
      <c r="B416" s="139"/>
      <c r="C416" s="139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39"/>
      <c r="B417" s="139"/>
      <c r="C417" s="139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39"/>
      <c r="B418" s="139"/>
      <c r="C418" s="139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39"/>
      <c r="B419" s="139"/>
      <c r="C419" s="139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39"/>
      <c r="B420" s="139"/>
      <c r="C420" s="139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39"/>
      <c r="B421" s="139"/>
      <c r="C421" s="139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39"/>
      <c r="B422" s="139"/>
      <c r="C422" s="139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39"/>
      <c r="B423" s="139"/>
      <c r="C423" s="139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39"/>
      <c r="B424" s="139"/>
      <c r="C424" s="139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39"/>
      <c r="B425" s="139"/>
      <c r="C425" s="139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39"/>
      <c r="B426" s="139"/>
      <c r="C426" s="139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39"/>
      <c r="B427" s="139"/>
      <c r="C427" s="139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39"/>
      <c r="B428" s="139"/>
      <c r="C428" s="139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39"/>
      <c r="B429" s="139"/>
      <c r="C429" s="139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39"/>
      <c r="B430" s="139"/>
      <c r="C430" s="139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39"/>
      <c r="B431" s="139"/>
      <c r="C431" s="139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39"/>
      <c r="B432" s="139"/>
      <c r="C432" s="139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39"/>
      <c r="B433" s="139"/>
      <c r="C433" s="139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39"/>
      <c r="B434" s="139"/>
      <c r="C434" s="139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39"/>
      <c r="B435" s="139"/>
      <c r="C435" s="139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39"/>
      <c r="B436" s="139"/>
      <c r="C436" s="139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39"/>
      <c r="B437" s="139"/>
      <c r="C437" s="139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39"/>
      <c r="B438" s="139"/>
      <c r="C438" s="139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39"/>
      <c r="B439" s="139"/>
      <c r="C439" s="139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39"/>
      <c r="B440" s="139"/>
      <c r="C440" s="139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39"/>
      <c r="B441" s="139"/>
      <c r="C441" s="139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39"/>
      <c r="B442" s="139"/>
      <c r="C442" s="139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39"/>
      <c r="B443" s="139"/>
      <c r="C443" s="139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39"/>
      <c r="B444" s="139"/>
      <c r="C444" s="139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39"/>
      <c r="B445" s="139"/>
      <c r="C445" s="139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39"/>
      <c r="B446" s="139"/>
      <c r="C446" s="139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39"/>
      <c r="B447" s="139"/>
      <c r="C447" s="139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39"/>
      <c r="B448" s="139"/>
      <c r="C448" s="139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5" customWidth="1"/>
    <col min="2" max="2" width="4.75" style="125" customWidth="1"/>
    <col min="3" max="3" width="5" style="125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4"/>
      <c r="K1" s="75" t="s">
        <v>233</v>
      </c>
    </row>
    <row r="2" spans="1:11" ht="46.5" customHeight="1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4" t="s">
        <v>29</v>
      </c>
      <c r="K3" s="94"/>
    </row>
    <row r="4" spans="1:11" ht="23.2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235</v>
      </c>
      <c r="H4" s="128" t="s">
        <v>236</v>
      </c>
      <c r="I4" s="128" t="s">
        <v>237</v>
      </c>
      <c r="J4" s="128" t="s">
        <v>238</v>
      </c>
      <c r="K4" s="128" t="s">
        <v>239</v>
      </c>
    </row>
    <row r="5" spans="1:11" ht="17.25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43"/>
      <c r="B6" s="143"/>
      <c r="C6" s="143"/>
      <c r="D6" s="144"/>
      <c r="E6" s="144" t="s">
        <v>133</v>
      </c>
      <c r="F6" s="145">
        <f t="shared" ref="F6:K6" si="0">SUM(F9:F9)</f>
        <v>2.74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2.74</v>
      </c>
    </row>
    <row r="7" spans="1:11" ht="22.9" customHeight="1">
      <c r="A7" s="143"/>
      <c r="B7" s="143"/>
      <c r="C7" s="143"/>
      <c r="D7" s="146">
        <v>402</v>
      </c>
      <c r="E7" s="146" t="s">
        <v>398</v>
      </c>
      <c r="F7" s="145">
        <f t="shared" ref="F7:K7" si="1">SUM(F9:F9)</f>
        <v>2.74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2.74</v>
      </c>
    </row>
    <row r="8" spans="1:11" ht="22.9" customHeight="1">
      <c r="A8" s="143"/>
      <c r="B8" s="143"/>
      <c r="C8" s="143"/>
      <c r="D8" s="146">
        <v>402001</v>
      </c>
      <c r="E8" s="146" t="s">
        <v>398</v>
      </c>
      <c r="F8" s="145">
        <f t="shared" ref="F8:K8" si="2">SUM(F9:F9)</f>
        <v>2.74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2.74</v>
      </c>
    </row>
    <row r="9" spans="1:11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0">
        <v>2.74</v>
      </c>
      <c r="G9" s="153"/>
      <c r="H9" s="153"/>
      <c r="I9" s="153"/>
      <c r="J9" s="153"/>
      <c r="K9" s="153">
        <v>2.74</v>
      </c>
    </row>
    <row r="10" spans="1:11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39"/>
      <c r="B88" s="139"/>
      <c r="C88" s="139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39"/>
      <c r="B89" s="139"/>
      <c r="C89" s="139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39"/>
      <c r="B90" s="139"/>
      <c r="C90" s="139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39"/>
      <c r="B91" s="139"/>
      <c r="C91" s="139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39"/>
      <c r="B92" s="139"/>
      <c r="C92" s="139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39"/>
      <c r="B93" s="139"/>
      <c r="C93" s="139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39"/>
      <c r="B94" s="139"/>
      <c r="C94" s="139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39"/>
      <c r="B95" s="139"/>
      <c r="C95" s="139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39"/>
      <c r="B96" s="139"/>
      <c r="C96" s="139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39"/>
      <c r="B97" s="139"/>
      <c r="C97" s="139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39"/>
      <c r="B98" s="139"/>
      <c r="C98" s="139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39"/>
      <c r="B99" s="139"/>
      <c r="C99" s="139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39"/>
      <c r="B100" s="139"/>
      <c r="C100" s="139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39"/>
      <c r="B101" s="139"/>
      <c r="C101" s="139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39"/>
      <c r="B102" s="139"/>
      <c r="C102" s="139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39"/>
      <c r="B103" s="139"/>
      <c r="C103" s="139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39"/>
      <c r="B104" s="139"/>
      <c r="C104" s="139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39"/>
      <c r="B105" s="139"/>
      <c r="C105" s="139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39"/>
      <c r="B106" s="139"/>
      <c r="C106" s="139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39"/>
      <c r="B107" s="139"/>
      <c r="C107" s="139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39"/>
      <c r="B108" s="139"/>
      <c r="C108" s="139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39"/>
      <c r="B109" s="139"/>
      <c r="C109" s="139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39"/>
      <c r="B110" s="139"/>
      <c r="C110" s="139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39"/>
      <c r="B111" s="139"/>
      <c r="C111" s="139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39"/>
      <c r="B112" s="139"/>
      <c r="C112" s="139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39"/>
      <c r="B113" s="139"/>
      <c r="C113" s="139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5" customWidth="1"/>
    <col min="2" max="2" width="4.375" style="125" customWidth="1"/>
    <col min="3" max="3" width="4.875" style="125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4"/>
      <c r="Q1" s="92" t="s">
        <v>240</v>
      </c>
      <c r="R1" s="92"/>
    </row>
    <row r="2" spans="1:18" ht="40.5" customHeight="1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8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 t="s">
        <v>29</v>
      </c>
      <c r="R3" s="94"/>
    </row>
    <row r="4" spans="1:18" ht="24.2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241</v>
      </c>
      <c r="H4" s="128" t="s">
        <v>242</v>
      </c>
      <c r="I4" s="128" t="s">
        <v>243</v>
      </c>
      <c r="J4" s="128" t="s">
        <v>244</v>
      </c>
      <c r="K4" s="128" t="s">
        <v>245</v>
      </c>
      <c r="L4" s="128" t="s">
        <v>246</v>
      </c>
      <c r="M4" s="128" t="s">
        <v>247</v>
      </c>
      <c r="N4" s="128" t="s">
        <v>236</v>
      </c>
      <c r="O4" s="128" t="s">
        <v>248</v>
      </c>
      <c r="P4" s="128" t="s">
        <v>249</v>
      </c>
      <c r="Q4" s="128" t="s">
        <v>237</v>
      </c>
      <c r="R4" s="128" t="s">
        <v>239</v>
      </c>
    </row>
    <row r="5" spans="1:18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18" ht="22.9" customHeight="1">
      <c r="A6" s="143"/>
      <c r="B6" s="143"/>
      <c r="C6" s="143"/>
      <c r="D6" s="144"/>
      <c r="E6" s="144" t="s">
        <v>133</v>
      </c>
      <c r="F6" s="145">
        <f t="shared" ref="F6:R6" si="0">SUM(F9:F9)</f>
        <v>2.74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2.74</v>
      </c>
    </row>
    <row r="7" spans="1:18" ht="22.9" customHeight="1">
      <c r="A7" s="143"/>
      <c r="B7" s="143"/>
      <c r="C7" s="143"/>
      <c r="D7" s="146">
        <v>402</v>
      </c>
      <c r="E7" s="146" t="s">
        <v>398</v>
      </c>
      <c r="F7" s="145">
        <f t="shared" ref="F7:R7" si="1">SUM(F9:F9)</f>
        <v>2.74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2.74</v>
      </c>
    </row>
    <row r="8" spans="1:18" ht="22.9" customHeight="1">
      <c r="A8" s="143"/>
      <c r="B8" s="143"/>
      <c r="C8" s="143"/>
      <c r="D8" s="146">
        <v>402001</v>
      </c>
      <c r="E8" s="146" t="s">
        <v>398</v>
      </c>
      <c r="F8" s="145">
        <f t="shared" ref="F8:R8" si="2">SUM(F9:F9)</f>
        <v>2.74</v>
      </c>
      <c r="G8" s="145">
        <f t="shared" si="2"/>
        <v>0</v>
      </c>
      <c r="H8" s="145">
        <f t="shared" si="2"/>
        <v>0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2.74</v>
      </c>
    </row>
    <row r="9" spans="1:18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0">
        <v>2.74</v>
      </c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>
        <v>2.74</v>
      </c>
    </row>
    <row r="10" spans="1:18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39"/>
      <c r="B57" s="139"/>
      <c r="C57" s="139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39"/>
      <c r="B58" s="139"/>
      <c r="C58" s="139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39"/>
      <c r="B59" s="139"/>
      <c r="C59" s="139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39"/>
      <c r="B60" s="139"/>
      <c r="C60" s="139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39"/>
      <c r="B61" s="139"/>
      <c r="C61" s="139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39"/>
      <c r="B62" s="139"/>
      <c r="C62" s="139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39"/>
      <c r="B63" s="139"/>
      <c r="C63" s="139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39"/>
      <c r="B64" s="139"/>
      <c r="C64" s="139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39"/>
      <c r="B65" s="139"/>
      <c r="C65" s="139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39"/>
      <c r="B66" s="139"/>
      <c r="C66" s="139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39"/>
      <c r="B67" s="139"/>
      <c r="C67" s="139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39"/>
      <c r="B68" s="139"/>
      <c r="C68" s="139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39"/>
      <c r="B69" s="139"/>
      <c r="C69" s="139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39"/>
      <c r="B70" s="139"/>
      <c r="C70" s="139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39"/>
      <c r="B71" s="139"/>
      <c r="C71" s="139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39"/>
      <c r="B72" s="139"/>
      <c r="C72" s="139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39"/>
      <c r="B73" s="139"/>
      <c r="C73" s="139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39"/>
      <c r="B74" s="139"/>
      <c r="C74" s="139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39"/>
      <c r="B75" s="139"/>
      <c r="C75" s="139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39"/>
      <c r="B76" s="139"/>
      <c r="C76" s="139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39"/>
      <c r="B77" s="139"/>
      <c r="C77" s="139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39"/>
      <c r="B78" s="139"/>
      <c r="C78" s="139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39"/>
      <c r="B79" s="139"/>
      <c r="C79" s="139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39"/>
      <c r="B80" s="139"/>
      <c r="C80" s="139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39"/>
      <c r="B81" s="139"/>
      <c r="C81" s="139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39"/>
      <c r="B82" s="139"/>
      <c r="C82" s="139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39"/>
      <c r="B83" s="139"/>
      <c r="C83" s="139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39"/>
      <c r="B84" s="139"/>
      <c r="C84" s="139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39"/>
      <c r="B85" s="139"/>
      <c r="C85" s="139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39"/>
      <c r="B86" s="139"/>
      <c r="C86" s="139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39"/>
      <c r="B87" s="139"/>
      <c r="C87" s="139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M4:M5"/>
    <mergeCell ref="N4:N5"/>
    <mergeCell ref="O4:O5"/>
    <mergeCell ref="P4:P5"/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G20" sqref="G20"/>
    </sheetView>
  </sheetViews>
  <sheetFormatPr defaultColWidth="10" defaultRowHeight="13.5"/>
  <cols>
    <col min="1" max="1" width="3.625" style="125" customWidth="1"/>
    <col min="2" max="2" width="3.875" style="125" customWidth="1"/>
    <col min="3" max="3" width="4.125" style="125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250</v>
      </c>
      <c r="T1" s="92"/>
    </row>
    <row r="2" spans="1:20" ht="36.200000000000003" customHeight="1">
      <c r="A2" s="90" t="s">
        <v>17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24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28.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234</v>
      </c>
      <c r="G4" s="128" t="s">
        <v>168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 t="s">
        <v>171</v>
      </c>
      <c r="S4" s="128"/>
      <c r="T4" s="128"/>
    </row>
    <row r="5" spans="1:20" ht="36.200000000000003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72" t="s">
        <v>133</v>
      </c>
      <c r="H5" s="172" t="s">
        <v>251</v>
      </c>
      <c r="I5" s="172" t="s">
        <v>252</v>
      </c>
      <c r="J5" s="172" t="s">
        <v>253</v>
      </c>
      <c r="K5" s="172" t="s">
        <v>254</v>
      </c>
      <c r="L5" s="172" t="s">
        <v>255</v>
      </c>
      <c r="M5" s="172" t="s">
        <v>256</v>
      </c>
      <c r="N5" s="172" t="s">
        <v>257</v>
      </c>
      <c r="O5" s="172" t="s">
        <v>258</v>
      </c>
      <c r="P5" s="172" t="s">
        <v>259</v>
      </c>
      <c r="Q5" s="172" t="s">
        <v>260</v>
      </c>
      <c r="R5" s="172" t="s">
        <v>133</v>
      </c>
      <c r="S5" s="172" t="s">
        <v>261</v>
      </c>
      <c r="T5" s="172" t="s">
        <v>217</v>
      </c>
    </row>
    <row r="6" spans="1:20" ht="22.9" customHeight="1">
      <c r="A6" s="143"/>
      <c r="B6" s="143"/>
      <c r="C6" s="143"/>
      <c r="D6" s="144"/>
      <c r="E6" s="144" t="s">
        <v>133</v>
      </c>
      <c r="F6" s="152">
        <f t="shared" ref="F6:T6" si="0">SUM(F9:F9)</f>
        <v>254.06</v>
      </c>
      <c r="G6" s="152">
        <f t="shared" si="0"/>
        <v>254.06</v>
      </c>
      <c r="H6" s="152">
        <f t="shared" si="0"/>
        <v>211.06</v>
      </c>
      <c r="I6" s="152">
        <f t="shared" si="0"/>
        <v>10</v>
      </c>
      <c r="J6" s="152">
        <f t="shared" si="0"/>
        <v>0</v>
      </c>
      <c r="K6" s="152">
        <f t="shared" si="0"/>
        <v>0</v>
      </c>
      <c r="L6" s="152">
        <f t="shared" si="0"/>
        <v>0</v>
      </c>
      <c r="M6" s="152">
        <f t="shared" si="0"/>
        <v>3</v>
      </c>
      <c r="N6" s="152">
        <f t="shared" si="0"/>
        <v>0</v>
      </c>
      <c r="O6" s="152">
        <f t="shared" si="0"/>
        <v>0</v>
      </c>
      <c r="P6" s="152">
        <f t="shared" si="0"/>
        <v>0</v>
      </c>
      <c r="Q6" s="152">
        <f t="shared" si="0"/>
        <v>30</v>
      </c>
      <c r="R6" s="152">
        <f t="shared" si="0"/>
        <v>0</v>
      </c>
      <c r="S6" s="152">
        <f t="shared" si="0"/>
        <v>0</v>
      </c>
      <c r="T6" s="152">
        <f t="shared" si="0"/>
        <v>0</v>
      </c>
    </row>
    <row r="7" spans="1:20" ht="22.9" customHeight="1">
      <c r="A7" s="143"/>
      <c r="B7" s="143"/>
      <c r="C7" s="143"/>
      <c r="D7" s="146">
        <v>402</v>
      </c>
      <c r="E7" s="146" t="s">
        <v>398</v>
      </c>
      <c r="F7" s="152">
        <f t="shared" ref="F7:T7" si="1">SUM(F9:F9)</f>
        <v>254.06</v>
      </c>
      <c r="G7" s="152">
        <f t="shared" si="1"/>
        <v>254.06</v>
      </c>
      <c r="H7" s="152">
        <f t="shared" si="1"/>
        <v>211.06</v>
      </c>
      <c r="I7" s="152">
        <f t="shared" si="1"/>
        <v>10</v>
      </c>
      <c r="J7" s="152">
        <f t="shared" si="1"/>
        <v>0</v>
      </c>
      <c r="K7" s="152">
        <f t="shared" si="1"/>
        <v>0</v>
      </c>
      <c r="L7" s="152">
        <f t="shared" si="1"/>
        <v>0</v>
      </c>
      <c r="M7" s="152">
        <f t="shared" si="1"/>
        <v>3</v>
      </c>
      <c r="N7" s="152">
        <f t="shared" si="1"/>
        <v>0</v>
      </c>
      <c r="O7" s="152">
        <f t="shared" si="1"/>
        <v>0</v>
      </c>
      <c r="P7" s="152">
        <f t="shared" si="1"/>
        <v>0</v>
      </c>
      <c r="Q7" s="152">
        <f t="shared" si="1"/>
        <v>30</v>
      </c>
      <c r="R7" s="152">
        <f t="shared" si="1"/>
        <v>0</v>
      </c>
      <c r="S7" s="152">
        <f t="shared" si="1"/>
        <v>0</v>
      </c>
      <c r="T7" s="152">
        <f t="shared" si="1"/>
        <v>0</v>
      </c>
    </row>
    <row r="8" spans="1:20" ht="22.9" customHeight="1">
      <c r="A8" s="143"/>
      <c r="B8" s="143"/>
      <c r="C8" s="143"/>
      <c r="D8" s="146">
        <v>402001</v>
      </c>
      <c r="E8" s="146" t="s">
        <v>398</v>
      </c>
      <c r="F8" s="152">
        <f t="shared" ref="F8:T8" si="2">SUM(F9:F9)</f>
        <v>254.06</v>
      </c>
      <c r="G8" s="152">
        <f t="shared" si="2"/>
        <v>254.06</v>
      </c>
      <c r="H8" s="152">
        <f t="shared" si="2"/>
        <v>211.06</v>
      </c>
      <c r="I8" s="152">
        <f t="shared" si="2"/>
        <v>10</v>
      </c>
      <c r="J8" s="152">
        <f t="shared" si="2"/>
        <v>0</v>
      </c>
      <c r="K8" s="152">
        <f t="shared" si="2"/>
        <v>0</v>
      </c>
      <c r="L8" s="152">
        <f t="shared" si="2"/>
        <v>0</v>
      </c>
      <c r="M8" s="152">
        <f t="shared" si="2"/>
        <v>3</v>
      </c>
      <c r="N8" s="152">
        <f t="shared" si="2"/>
        <v>0</v>
      </c>
      <c r="O8" s="152">
        <f t="shared" si="2"/>
        <v>0</v>
      </c>
      <c r="P8" s="152">
        <f t="shared" si="2"/>
        <v>0</v>
      </c>
      <c r="Q8" s="152">
        <f t="shared" si="2"/>
        <v>30</v>
      </c>
      <c r="R8" s="152">
        <f t="shared" si="2"/>
        <v>0</v>
      </c>
      <c r="S8" s="152">
        <f t="shared" si="2"/>
        <v>0</v>
      </c>
      <c r="T8" s="152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0">
        <v>254.06</v>
      </c>
      <c r="G9" s="153">
        <v>254.06</v>
      </c>
      <c r="H9" s="153">
        <v>211.06</v>
      </c>
      <c r="I9" s="153">
        <v>10</v>
      </c>
      <c r="J9" s="153"/>
      <c r="K9" s="153"/>
      <c r="L9" s="153"/>
      <c r="M9" s="153">
        <v>3</v>
      </c>
      <c r="N9" s="153"/>
      <c r="O9" s="153"/>
      <c r="P9" s="153"/>
      <c r="Q9" s="153">
        <v>30</v>
      </c>
      <c r="R9" s="153"/>
      <c r="S9" s="153"/>
      <c r="T9" s="153"/>
    </row>
    <row r="10" spans="1:20" s="32" customFormat="1" ht="22.9" customHeight="1">
      <c r="A10" s="139"/>
      <c r="B10" s="139"/>
      <c r="C10" s="139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39"/>
      <c r="B11" s="139"/>
      <c r="C11" s="139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39"/>
      <c r="B12" s="139"/>
      <c r="C12" s="139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39"/>
      <c r="B13" s="139"/>
      <c r="C13" s="139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39"/>
      <c r="B14" s="139"/>
      <c r="C14" s="139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39"/>
      <c r="B15" s="139"/>
      <c r="C15" s="139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39"/>
      <c r="B16" s="139"/>
      <c r="C16" s="139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39"/>
      <c r="B17" s="139"/>
      <c r="C17" s="139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39"/>
      <c r="B18" s="139"/>
      <c r="C18" s="139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39"/>
      <c r="B19" s="139"/>
      <c r="C19" s="139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39"/>
      <c r="B20" s="139"/>
      <c r="C20" s="139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39"/>
      <c r="B21" s="139"/>
      <c r="C21" s="139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39"/>
      <c r="B22" s="139"/>
      <c r="C22" s="139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39"/>
      <c r="B23" s="139"/>
      <c r="C23" s="139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39"/>
      <c r="B24" s="139"/>
      <c r="C24" s="139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39"/>
      <c r="B25" s="139"/>
      <c r="C25" s="139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39"/>
      <c r="B26" s="139"/>
      <c r="C26" s="139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39"/>
      <c r="B27" s="139"/>
      <c r="C27" s="139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39"/>
      <c r="B28" s="139"/>
      <c r="C28" s="139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39"/>
      <c r="B29" s="139"/>
      <c r="C29" s="139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39"/>
      <c r="B30" s="139"/>
      <c r="C30" s="139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39"/>
      <c r="B31" s="139"/>
      <c r="C31" s="139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39"/>
      <c r="B32" s="139"/>
      <c r="C32" s="139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39"/>
      <c r="B33" s="139"/>
      <c r="C33" s="139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39"/>
      <c r="B34" s="139"/>
      <c r="C34" s="139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39"/>
      <c r="B35" s="139"/>
      <c r="C35" s="139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39"/>
      <c r="B36" s="139"/>
      <c r="C36" s="139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39"/>
      <c r="B37" s="139"/>
      <c r="C37" s="139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39"/>
      <c r="B38" s="139"/>
      <c r="C38" s="139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39"/>
      <c r="B39" s="139"/>
      <c r="C39" s="139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39"/>
      <c r="B40" s="139"/>
      <c r="C40" s="139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39"/>
      <c r="B41" s="139"/>
      <c r="C41" s="139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39"/>
      <c r="B42" s="139"/>
      <c r="C42" s="139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39"/>
      <c r="B43" s="139"/>
      <c r="C43" s="139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39"/>
      <c r="B44" s="139"/>
      <c r="C44" s="139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39"/>
      <c r="B45" s="139"/>
      <c r="C45" s="139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39"/>
      <c r="B46" s="139"/>
      <c r="C46" s="139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39"/>
      <c r="B47" s="139"/>
      <c r="C47" s="139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39"/>
      <c r="B48" s="139"/>
      <c r="C48" s="139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39"/>
      <c r="B49" s="139"/>
      <c r="C49" s="139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39"/>
      <c r="B50" s="139"/>
      <c r="C50" s="139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39"/>
      <c r="B51" s="139"/>
      <c r="C51" s="139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39"/>
      <c r="B52" s="139"/>
      <c r="C52" s="139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39"/>
      <c r="B53" s="139"/>
      <c r="C53" s="139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39"/>
      <c r="B54" s="139"/>
      <c r="C54" s="139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39"/>
      <c r="B55" s="139"/>
      <c r="C55" s="139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39"/>
      <c r="B56" s="139"/>
      <c r="C56" s="139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5" customWidth="1"/>
    <col min="2" max="3" width="4.625" style="125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4"/>
      <c r="F1" s="29"/>
      <c r="AF1" s="92" t="s">
        <v>262</v>
      </c>
      <c r="AG1" s="92"/>
    </row>
    <row r="2" spans="1:33" ht="43.9" customHeight="1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4" t="s">
        <v>29</v>
      </c>
      <c r="AG3" s="94"/>
    </row>
    <row r="4" spans="1:33" ht="24.95" customHeight="1">
      <c r="A4" s="127" t="s">
        <v>152</v>
      </c>
      <c r="B4" s="127"/>
      <c r="C4" s="127"/>
      <c r="D4" s="128" t="s">
        <v>164</v>
      </c>
      <c r="E4" s="128" t="s">
        <v>165</v>
      </c>
      <c r="F4" s="128" t="s">
        <v>263</v>
      </c>
      <c r="G4" s="128" t="s">
        <v>264</v>
      </c>
      <c r="H4" s="128" t="s">
        <v>265</v>
      </c>
      <c r="I4" s="128" t="s">
        <v>266</v>
      </c>
      <c r="J4" s="128" t="s">
        <v>267</v>
      </c>
      <c r="K4" s="128" t="s">
        <v>268</v>
      </c>
      <c r="L4" s="128" t="s">
        <v>269</v>
      </c>
      <c r="M4" s="128" t="s">
        <v>270</v>
      </c>
      <c r="N4" s="128" t="s">
        <v>271</v>
      </c>
      <c r="O4" s="128" t="s">
        <v>272</v>
      </c>
      <c r="P4" s="128" t="s">
        <v>273</v>
      </c>
      <c r="Q4" s="128" t="s">
        <v>257</v>
      </c>
      <c r="R4" s="128" t="s">
        <v>259</v>
      </c>
      <c r="S4" s="128" t="s">
        <v>274</v>
      </c>
      <c r="T4" s="128" t="s">
        <v>252</v>
      </c>
      <c r="U4" s="128" t="s">
        <v>253</v>
      </c>
      <c r="V4" s="128" t="s">
        <v>256</v>
      </c>
      <c r="W4" s="128" t="s">
        <v>275</v>
      </c>
      <c r="X4" s="128" t="s">
        <v>276</v>
      </c>
      <c r="Y4" s="128" t="s">
        <v>277</v>
      </c>
      <c r="Z4" s="128" t="s">
        <v>278</v>
      </c>
      <c r="AA4" s="128" t="s">
        <v>255</v>
      </c>
      <c r="AB4" s="128" t="s">
        <v>279</v>
      </c>
      <c r="AC4" s="128" t="s">
        <v>280</v>
      </c>
      <c r="AD4" s="128" t="s">
        <v>258</v>
      </c>
      <c r="AE4" s="128" t="s">
        <v>281</v>
      </c>
      <c r="AF4" s="128" t="s">
        <v>282</v>
      </c>
      <c r="AG4" s="128" t="s">
        <v>260</v>
      </c>
    </row>
    <row r="5" spans="1:33" ht="21.6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</row>
    <row r="6" spans="1:33" ht="22.9" customHeight="1">
      <c r="A6" s="142"/>
      <c r="B6" s="130"/>
      <c r="C6" s="130"/>
      <c r="D6" s="149"/>
      <c r="E6" s="149" t="s">
        <v>133</v>
      </c>
      <c r="F6" s="152">
        <f t="shared" ref="F6:AG6" si="0">SUM(F9:F9)</f>
        <v>254.06</v>
      </c>
      <c r="G6" s="152">
        <f t="shared" si="0"/>
        <v>110</v>
      </c>
      <c r="H6" s="152">
        <f t="shared" si="0"/>
        <v>25</v>
      </c>
      <c r="I6" s="152">
        <f t="shared" si="0"/>
        <v>0</v>
      </c>
      <c r="J6" s="152">
        <f t="shared" si="0"/>
        <v>0</v>
      </c>
      <c r="K6" s="152">
        <f t="shared" si="0"/>
        <v>0</v>
      </c>
      <c r="L6" s="152">
        <f t="shared" si="0"/>
        <v>15</v>
      </c>
      <c r="M6" s="152">
        <f t="shared" si="0"/>
        <v>0</v>
      </c>
      <c r="N6" s="152">
        <f t="shared" si="0"/>
        <v>0</v>
      </c>
      <c r="O6" s="152">
        <f t="shared" si="0"/>
        <v>5</v>
      </c>
      <c r="P6" s="152">
        <f t="shared" si="0"/>
        <v>46</v>
      </c>
      <c r="Q6" s="152">
        <f t="shared" si="0"/>
        <v>0</v>
      </c>
      <c r="R6" s="152">
        <f t="shared" si="0"/>
        <v>0</v>
      </c>
      <c r="S6" s="152">
        <f t="shared" si="0"/>
        <v>0</v>
      </c>
      <c r="T6" s="152">
        <f t="shared" si="0"/>
        <v>10</v>
      </c>
      <c r="U6" s="152">
        <f t="shared" si="0"/>
        <v>0</v>
      </c>
      <c r="V6" s="152">
        <f t="shared" si="0"/>
        <v>3</v>
      </c>
      <c r="W6" s="152">
        <f t="shared" si="0"/>
        <v>0</v>
      </c>
      <c r="X6" s="152">
        <f t="shared" si="0"/>
        <v>0</v>
      </c>
      <c r="Y6" s="152">
        <f t="shared" si="0"/>
        <v>0</v>
      </c>
      <c r="Z6" s="152">
        <f t="shared" si="0"/>
        <v>0</v>
      </c>
      <c r="AA6" s="152">
        <f t="shared" si="0"/>
        <v>0</v>
      </c>
      <c r="AB6" s="152">
        <f t="shared" si="0"/>
        <v>0</v>
      </c>
      <c r="AC6" s="152">
        <f t="shared" si="0"/>
        <v>0</v>
      </c>
      <c r="AD6" s="152">
        <f t="shared" si="0"/>
        <v>0</v>
      </c>
      <c r="AE6" s="152">
        <f t="shared" si="0"/>
        <v>10.06</v>
      </c>
      <c r="AF6" s="152">
        <f t="shared" si="0"/>
        <v>0</v>
      </c>
      <c r="AG6" s="152">
        <f t="shared" si="0"/>
        <v>30</v>
      </c>
    </row>
    <row r="7" spans="1:33" ht="22.9" customHeight="1">
      <c r="A7" s="143"/>
      <c r="B7" s="143"/>
      <c r="C7" s="143"/>
      <c r="D7" s="146">
        <v>402</v>
      </c>
      <c r="E7" s="146" t="s">
        <v>398</v>
      </c>
      <c r="F7" s="152">
        <f t="shared" ref="F7:AG7" si="1">SUM(F9:F9)</f>
        <v>254.06</v>
      </c>
      <c r="G7" s="152">
        <f t="shared" si="1"/>
        <v>110</v>
      </c>
      <c r="H7" s="152">
        <f t="shared" si="1"/>
        <v>25</v>
      </c>
      <c r="I7" s="152">
        <f t="shared" si="1"/>
        <v>0</v>
      </c>
      <c r="J7" s="152">
        <f t="shared" si="1"/>
        <v>0</v>
      </c>
      <c r="K7" s="152">
        <f t="shared" si="1"/>
        <v>0</v>
      </c>
      <c r="L7" s="152">
        <f t="shared" si="1"/>
        <v>15</v>
      </c>
      <c r="M7" s="152">
        <f t="shared" si="1"/>
        <v>0</v>
      </c>
      <c r="N7" s="152">
        <f t="shared" si="1"/>
        <v>0</v>
      </c>
      <c r="O7" s="152">
        <f t="shared" si="1"/>
        <v>5</v>
      </c>
      <c r="P7" s="152">
        <f t="shared" si="1"/>
        <v>46</v>
      </c>
      <c r="Q7" s="152">
        <f t="shared" si="1"/>
        <v>0</v>
      </c>
      <c r="R7" s="152">
        <f t="shared" si="1"/>
        <v>0</v>
      </c>
      <c r="S7" s="152">
        <f t="shared" si="1"/>
        <v>0</v>
      </c>
      <c r="T7" s="152">
        <f t="shared" si="1"/>
        <v>10</v>
      </c>
      <c r="U7" s="152">
        <f t="shared" si="1"/>
        <v>0</v>
      </c>
      <c r="V7" s="152">
        <f t="shared" si="1"/>
        <v>3</v>
      </c>
      <c r="W7" s="152">
        <f t="shared" si="1"/>
        <v>0</v>
      </c>
      <c r="X7" s="152">
        <f t="shared" si="1"/>
        <v>0</v>
      </c>
      <c r="Y7" s="152">
        <f t="shared" si="1"/>
        <v>0</v>
      </c>
      <c r="Z7" s="152">
        <f t="shared" si="1"/>
        <v>0</v>
      </c>
      <c r="AA7" s="152">
        <f t="shared" si="1"/>
        <v>0</v>
      </c>
      <c r="AB7" s="152">
        <f t="shared" si="1"/>
        <v>0</v>
      </c>
      <c r="AC7" s="152">
        <f t="shared" si="1"/>
        <v>0</v>
      </c>
      <c r="AD7" s="152">
        <f t="shared" si="1"/>
        <v>0</v>
      </c>
      <c r="AE7" s="152">
        <f t="shared" si="1"/>
        <v>10.06</v>
      </c>
      <c r="AF7" s="152">
        <f t="shared" si="1"/>
        <v>0</v>
      </c>
      <c r="AG7" s="152">
        <f t="shared" si="1"/>
        <v>30</v>
      </c>
    </row>
    <row r="8" spans="1:33" ht="22.9" customHeight="1">
      <c r="A8" s="143"/>
      <c r="B8" s="143"/>
      <c r="C8" s="143"/>
      <c r="D8" s="146">
        <v>402001</v>
      </c>
      <c r="E8" s="146" t="s">
        <v>398</v>
      </c>
      <c r="F8" s="152">
        <f t="shared" ref="F8:AG8" si="2">SUM(F9:F9)</f>
        <v>254.06</v>
      </c>
      <c r="G8" s="152">
        <f t="shared" si="2"/>
        <v>110</v>
      </c>
      <c r="H8" s="152">
        <f t="shared" si="2"/>
        <v>25</v>
      </c>
      <c r="I8" s="152">
        <f t="shared" si="2"/>
        <v>0</v>
      </c>
      <c r="J8" s="152">
        <f t="shared" si="2"/>
        <v>0</v>
      </c>
      <c r="K8" s="152">
        <f t="shared" si="2"/>
        <v>0</v>
      </c>
      <c r="L8" s="152">
        <f t="shared" si="2"/>
        <v>15</v>
      </c>
      <c r="M8" s="152">
        <f t="shared" si="2"/>
        <v>0</v>
      </c>
      <c r="N8" s="152">
        <f t="shared" si="2"/>
        <v>0</v>
      </c>
      <c r="O8" s="152">
        <f t="shared" si="2"/>
        <v>5</v>
      </c>
      <c r="P8" s="152">
        <f t="shared" si="2"/>
        <v>46</v>
      </c>
      <c r="Q8" s="152">
        <f t="shared" si="2"/>
        <v>0</v>
      </c>
      <c r="R8" s="152">
        <f t="shared" si="2"/>
        <v>0</v>
      </c>
      <c r="S8" s="152">
        <f t="shared" si="2"/>
        <v>0</v>
      </c>
      <c r="T8" s="152">
        <f t="shared" si="2"/>
        <v>10</v>
      </c>
      <c r="U8" s="152">
        <f t="shared" si="2"/>
        <v>0</v>
      </c>
      <c r="V8" s="152">
        <f t="shared" si="2"/>
        <v>3</v>
      </c>
      <c r="W8" s="152">
        <f t="shared" si="2"/>
        <v>0</v>
      </c>
      <c r="X8" s="152">
        <f t="shared" si="2"/>
        <v>0</v>
      </c>
      <c r="Y8" s="152">
        <f t="shared" si="2"/>
        <v>0</v>
      </c>
      <c r="Z8" s="152">
        <f t="shared" si="2"/>
        <v>0</v>
      </c>
      <c r="AA8" s="152">
        <f t="shared" si="2"/>
        <v>0</v>
      </c>
      <c r="AB8" s="152">
        <f t="shared" si="2"/>
        <v>0</v>
      </c>
      <c r="AC8" s="152">
        <f t="shared" si="2"/>
        <v>0</v>
      </c>
      <c r="AD8" s="152">
        <f t="shared" si="2"/>
        <v>0</v>
      </c>
      <c r="AE8" s="152">
        <f t="shared" si="2"/>
        <v>10.06</v>
      </c>
      <c r="AF8" s="152">
        <f t="shared" si="2"/>
        <v>0</v>
      </c>
      <c r="AG8" s="152">
        <f t="shared" si="2"/>
        <v>30</v>
      </c>
    </row>
    <row r="9" spans="1:33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3">
        <v>254.06</v>
      </c>
      <c r="G9" s="153">
        <v>110</v>
      </c>
      <c r="H9" s="153">
        <v>25</v>
      </c>
      <c r="I9" s="153"/>
      <c r="J9" s="153"/>
      <c r="K9" s="153"/>
      <c r="L9" s="153">
        <v>15</v>
      </c>
      <c r="M9" s="153"/>
      <c r="N9" s="153"/>
      <c r="O9" s="153">
        <v>5</v>
      </c>
      <c r="P9" s="153">
        <v>46</v>
      </c>
      <c r="Q9" s="153"/>
      <c r="R9" s="153"/>
      <c r="S9" s="153"/>
      <c r="T9" s="153">
        <v>10</v>
      </c>
      <c r="U9" s="153"/>
      <c r="V9" s="153">
        <v>3</v>
      </c>
      <c r="W9" s="153"/>
      <c r="X9" s="153"/>
      <c r="Y9" s="153"/>
      <c r="Z9" s="153"/>
      <c r="AA9" s="153"/>
      <c r="AB9" s="153"/>
      <c r="AC9" s="153"/>
      <c r="AD9" s="153"/>
      <c r="AE9" s="153">
        <v>10.06</v>
      </c>
      <c r="AF9" s="153"/>
      <c r="AG9" s="153">
        <v>30</v>
      </c>
    </row>
    <row r="10" spans="1:33" s="32" customFormat="1" ht="22.9" customHeight="1">
      <c r="A10" s="139"/>
      <c r="B10" s="139"/>
      <c r="C10" s="139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39"/>
      <c r="B11" s="139"/>
      <c r="C11" s="139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39"/>
      <c r="B12" s="139"/>
      <c r="C12" s="139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39"/>
      <c r="B13" s="139"/>
      <c r="C13" s="139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39"/>
      <c r="B14" s="139"/>
      <c r="C14" s="139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39"/>
      <c r="B15" s="139"/>
      <c r="C15" s="139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39"/>
      <c r="B16" s="139"/>
      <c r="C16" s="139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39"/>
      <c r="B17" s="139"/>
      <c r="C17" s="139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39"/>
      <c r="B18" s="139"/>
      <c r="C18" s="139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39"/>
      <c r="B19" s="139"/>
      <c r="C19" s="139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39"/>
      <c r="B20" s="139"/>
      <c r="C20" s="139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39"/>
      <c r="B21" s="139"/>
      <c r="C21" s="139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39"/>
      <c r="B22" s="139"/>
      <c r="C22" s="139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39"/>
      <c r="B23" s="139"/>
      <c r="C23" s="139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39"/>
      <c r="B24" s="139"/>
      <c r="C24" s="139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39"/>
      <c r="B25" s="139"/>
      <c r="C25" s="139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39"/>
      <c r="B26" s="139"/>
      <c r="C26" s="139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39"/>
      <c r="B27" s="139"/>
      <c r="C27" s="139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39"/>
      <c r="B28" s="139"/>
      <c r="C28" s="139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39"/>
      <c r="B29" s="139"/>
      <c r="C29" s="139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39"/>
      <c r="B30" s="139"/>
      <c r="C30" s="139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39"/>
      <c r="B31" s="139"/>
      <c r="C31" s="139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39"/>
      <c r="B32" s="139"/>
      <c r="C32" s="139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39"/>
      <c r="B33" s="139"/>
      <c r="C33" s="139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39"/>
      <c r="B34" s="139"/>
      <c r="C34" s="139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39"/>
      <c r="B35" s="139"/>
      <c r="C35" s="139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39"/>
      <c r="B36" s="139"/>
      <c r="C36" s="139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39"/>
      <c r="B37" s="139"/>
      <c r="C37" s="139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39"/>
      <c r="B38" s="139"/>
      <c r="C38" s="139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39"/>
      <c r="B39" s="139"/>
      <c r="C39" s="139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39"/>
      <c r="B40" s="139"/>
      <c r="C40" s="139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39"/>
      <c r="B41" s="139"/>
      <c r="C41" s="139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39"/>
      <c r="B42" s="139"/>
      <c r="C42" s="139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39"/>
      <c r="B43" s="139"/>
      <c r="C43" s="139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39"/>
      <c r="B44" s="139"/>
      <c r="C44" s="139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39"/>
      <c r="B45" s="139"/>
      <c r="C45" s="139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39"/>
      <c r="B46" s="139"/>
      <c r="C46" s="139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39"/>
      <c r="B47" s="139"/>
      <c r="C47" s="139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39"/>
      <c r="B48" s="139"/>
      <c r="C48" s="139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39"/>
      <c r="B49" s="139"/>
      <c r="C49" s="139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39"/>
      <c r="B50" s="139"/>
      <c r="C50" s="139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39"/>
      <c r="B51" s="139"/>
      <c r="C51" s="139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39"/>
      <c r="B52" s="139"/>
      <c r="C52" s="139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39"/>
      <c r="B53" s="139"/>
      <c r="C53" s="139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39"/>
      <c r="B54" s="139"/>
      <c r="C54" s="139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39"/>
      <c r="B55" s="139"/>
      <c r="C55" s="139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39"/>
      <c r="B56" s="139"/>
      <c r="C56" s="139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39"/>
      <c r="B57" s="139"/>
      <c r="C57" s="139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39"/>
      <c r="B58" s="139"/>
      <c r="C58" s="139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D4:AD5"/>
    <mergeCell ref="AE4:AE5"/>
    <mergeCell ref="AF4:AF5"/>
    <mergeCell ref="AG4:AG5"/>
    <mergeCell ref="Y4:Y5"/>
    <mergeCell ref="Z4:Z5"/>
    <mergeCell ref="AA4:AA5"/>
    <mergeCell ref="AB4:AB5"/>
    <mergeCell ref="AC4:AC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I7" sqref="I7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4" t="s">
        <v>399</v>
      </c>
      <c r="B3" s="84"/>
      <c r="C3" s="84"/>
      <c r="D3" s="84"/>
      <c r="E3" s="84"/>
      <c r="F3" s="84"/>
      <c r="G3" s="84"/>
      <c r="H3" s="71" t="s">
        <v>29</v>
      </c>
    </row>
    <row r="4" spans="1:8" ht="23.25" customHeight="1">
      <c r="A4" s="86" t="s">
        <v>284</v>
      </c>
      <c r="B4" s="86" t="s">
        <v>285</v>
      </c>
      <c r="C4" s="86" t="s">
        <v>286</v>
      </c>
      <c r="D4" s="86" t="s">
        <v>287</v>
      </c>
      <c r="E4" s="86" t="s">
        <v>288</v>
      </c>
      <c r="F4" s="86"/>
      <c r="G4" s="86"/>
      <c r="H4" s="86" t="s">
        <v>289</v>
      </c>
    </row>
    <row r="5" spans="1:8" ht="25.9" customHeight="1">
      <c r="A5" s="86"/>
      <c r="B5" s="86"/>
      <c r="C5" s="86"/>
      <c r="D5" s="86"/>
      <c r="E5" s="72" t="s">
        <v>135</v>
      </c>
      <c r="F5" s="72" t="s">
        <v>290</v>
      </c>
      <c r="G5" s="72" t="s">
        <v>291</v>
      </c>
      <c r="H5" s="86"/>
    </row>
    <row r="6" spans="1:8" ht="22.9" customHeight="1">
      <c r="A6" s="11"/>
      <c r="B6" s="11" t="s">
        <v>133</v>
      </c>
      <c r="C6" s="15">
        <f t="shared" ref="C6:E6" si="0">C8</f>
        <v>0</v>
      </c>
      <c r="D6" s="15">
        <f t="shared" si="0"/>
        <v>0</v>
      </c>
      <c r="E6" s="15">
        <f t="shared" si="0"/>
        <v>0</v>
      </c>
      <c r="F6" s="15">
        <v>0</v>
      </c>
      <c r="G6" s="15">
        <v>0</v>
      </c>
      <c r="H6" s="15">
        <v>0</v>
      </c>
    </row>
    <row r="7" spans="1:8" ht="22.9" customHeight="1">
      <c r="A7" s="18">
        <v>402</v>
      </c>
      <c r="B7" s="18" t="s">
        <v>398</v>
      </c>
      <c r="C7" s="15">
        <f t="shared" ref="C7:E7" si="1">C8</f>
        <v>0</v>
      </c>
      <c r="D7" s="15">
        <f t="shared" si="1"/>
        <v>0</v>
      </c>
      <c r="E7" s="15">
        <f t="shared" si="1"/>
        <v>0</v>
      </c>
      <c r="F7" s="15"/>
      <c r="G7" s="15"/>
      <c r="H7" s="15"/>
    </row>
    <row r="8" spans="1:8" ht="22.9" customHeight="1">
      <c r="A8" s="23">
        <v>402001</v>
      </c>
      <c r="B8" s="23" t="s">
        <v>398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7" t="s">
        <v>206</v>
      </c>
      <c r="B9" s="97"/>
      <c r="C9" s="97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292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3.25" customHeight="1">
      <c r="A4" s="86" t="s">
        <v>153</v>
      </c>
      <c r="B4" s="86" t="s">
        <v>154</v>
      </c>
      <c r="C4" s="86" t="s">
        <v>133</v>
      </c>
      <c r="D4" s="86" t="s">
        <v>293</v>
      </c>
      <c r="E4" s="86"/>
      <c r="F4" s="86"/>
      <c r="G4" s="86"/>
      <c r="H4" s="86" t="s">
        <v>156</v>
      </c>
    </row>
    <row r="5" spans="1:8" ht="19.899999999999999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7.6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7.9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166</v>
      </c>
      <c r="G4" s="86" t="s">
        <v>167</v>
      </c>
      <c r="H4" s="86" t="s">
        <v>168</v>
      </c>
      <c r="I4" s="86" t="s">
        <v>169</v>
      </c>
      <c r="J4" s="86" t="s">
        <v>170</v>
      </c>
      <c r="K4" s="86" t="s">
        <v>171</v>
      </c>
      <c r="L4" s="86" t="s">
        <v>172</v>
      </c>
      <c r="M4" s="86" t="s">
        <v>173</v>
      </c>
      <c r="N4" s="86" t="s">
        <v>174</v>
      </c>
      <c r="O4" s="86" t="s">
        <v>175</v>
      </c>
      <c r="P4" s="86" t="s">
        <v>176</v>
      </c>
      <c r="Q4" s="86" t="s">
        <v>177</v>
      </c>
      <c r="R4" s="86" t="s">
        <v>178</v>
      </c>
      <c r="S4" s="86" t="s">
        <v>179</v>
      </c>
      <c r="T4" s="86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</row>
  </sheetData>
  <mergeCells count="23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A10:F10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1" t="s">
        <v>3</v>
      </c>
      <c r="C1" s="81"/>
    </row>
    <row r="2" spans="1:3" ht="24.95" customHeight="1">
      <c r="B2" s="81"/>
      <c r="C2" s="81"/>
    </row>
    <row r="3" spans="1:3" ht="31.15" customHeight="1">
      <c r="B3" s="82" t="s">
        <v>4</v>
      </c>
      <c r="C3" s="82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295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 t="s">
        <v>29</v>
      </c>
      <c r="T3" s="85"/>
    </row>
    <row r="4" spans="1:20" ht="29.25" customHeight="1">
      <c r="A4" s="86" t="s">
        <v>152</v>
      </c>
      <c r="B4" s="86"/>
      <c r="C4" s="86"/>
      <c r="D4" s="86" t="s">
        <v>164</v>
      </c>
      <c r="E4" s="86" t="s">
        <v>165</v>
      </c>
      <c r="F4" s="86" t="s">
        <v>182</v>
      </c>
      <c r="G4" s="86" t="s">
        <v>155</v>
      </c>
      <c r="H4" s="86"/>
      <c r="I4" s="86"/>
      <c r="J4" s="86"/>
      <c r="K4" s="86" t="s">
        <v>156</v>
      </c>
      <c r="L4" s="86"/>
      <c r="M4" s="86"/>
      <c r="N4" s="86"/>
      <c r="O4" s="86"/>
      <c r="P4" s="86"/>
      <c r="Q4" s="86"/>
      <c r="R4" s="86"/>
      <c r="S4" s="86"/>
      <c r="T4" s="86"/>
    </row>
    <row r="5" spans="1:20" ht="50.1" customHeight="1">
      <c r="A5" s="10" t="s">
        <v>160</v>
      </c>
      <c r="B5" s="10" t="s">
        <v>161</v>
      </c>
      <c r="C5" s="10" t="s">
        <v>162</v>
      </c>
      <c r="D5" s="86"/>
      <c r="E5" s="86"/>
      <c r="F5" s="86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7" t="s">
        <v>206</v>
      </c>
      <c r="B10" s="97"/>
      <c r="C10" s="97"/>
      <c r="D10" s="97"/>
      <c r="E10" s="97"/>
      <c r="F10" s="97"/>
      <c r="G10" s="97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296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19.899999999999999" customHeight="1">
      <c r="A4" s="86" t="s">
        <v>153</v>
      </c>
      <c r="B4" s="86" t="s">
        <v>154</v>
      </c>
      <c r="C4" s="86" t="s">
        <v>133</v>
      </c>
      <c r="D4" s="86" t="s">
        <v>297</v>
      </c>
      <c r="E4" s="86"/>
      <c r="F4" s="86"/>
      <c r="G4" s="86"/>
      <c r="H4" s="86" t="s">
        <v>156</v>
      </c>
    </row>
    <row r="5" spans="1:8" ht="23.2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3.25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298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4"/>
      <c r="B3" s="84"/>
      <c r="C3" s="84"/>
      <c r="D3" s="84"/>
      <c r="E3" s="84"/>
      <c r="F3" s="84"/>
      <c r="G3" s="84"/>
      <c r="H3" s="9" t="s">
        <v>29</v>
      </c>
    </row>
    <row r="4" spans="1:8" ht="20.65" customHeight="1">
      <c r="A4" s="86" t="s">
        <v>153</v>
      </c>
      <c r="B4" s="86" t="s">
        <v>154</v>
      </c>
      <c r="C4" s="86" t="s">
        <v>133</v>
      </c>
      <c r="D4" s="86" t="s">
        <v>299</v>
      </c>
      <c r="E4" s="86"/>
      <c r="F4" s="86"/>
      <c r="G4" s="86"/>
      <c r="H4" s="86" t="s">
        <v>156</v>
      </c>
    </row>
    <row r="5" spans="1:8" ht="18.95" customHeight="1">
      <c r="A5" s="86"/>
      <c r="B5" s="86"/>
      <c r="C5" s="86"/>
      <c r="D5" s="86" t="s">
        <v>135</v>
      </c>
      <c r="E5" s="86" t="s">
        <v>204</v>
      </c>
      <c r="F5" s="86"/>
      <c r="G5" s="86" t="s">
        <v>205</v>
      </c>
      <c r="H5" s="86"/>
    </row>
    <row r="6" spans="1:8" ht="24.2" customHeight="1">
      <c r="A6" s="86"/>
      <c r="B6" s="86"/>
      <c r="C6" s="86"/>
      <c r="D6" s="86"/>
      <c r="E6" s="10" t="s">
        <v>183</v>
      </c>
      <c r="F6" s="10" t="s">
        <v>175</v>
      </c>
      <c r="G6" s="86"/>
      <c r="H6" s="86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7" t="s">
        <v>206</v>
      </c>
      <c r="B13" s="97"/>
      <c r="C13" s="97"/>
      <c r="D13" s="97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P8" sqref="P8"/>
    </sheetView>
  </sheetViews>
  <sheetFormatPr defaultColWidth="10" defaultRowHeight="13.5"/>
  <cols>
    <col min="1" max="1" width="10" style="125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4"/>
      <c r="M1" s="92" t="s">
        <v>300</v>
      </c>
      <c r="N1" s="92"/>
    </row>
    <row r="2" spans="1:14" ht="45.75" customHeight="1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8.2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4" t="s">
        <v>29</v>
      </c>
      <c r="N3" s="94"/>
    </row>
    <row r="4" spans="1:14" ht="26.1" customHeight="1">
      <c r="A4" s="127" t="s">
        <v>164</v>
      </c>
      <c r="B4" s="128" t="s">
        <v>301</v>
      </c>
      <c r="C4" s="128" t="s">
        <v>302</v>
      </c>
      <c r="D4" s="128"/>
      <c r="E4" s="128"/>
      <c r="F4" s="128"/>
      <c r="G4" s="128"/>
      <c r="H4" s="128"/>
      <c r="I4" s="128"/>
      <c r="J4" s="128"/>
      <c r="K4" s="128"/>
      <c r="L4" s="128"/>
      <c r="M4" s="128" t="s">
        <v>303</v>
      </c>
      <c r="N4" s="128"/>
    </row>
    <row r="5" spans="1:14" ht="31.9" customHeight="1">
      <c r="A5" s="127"/>
      <c r="B5" s="128"/>
      <c r="C5" s="128" t="s">
        <v>304</v>
      </c>
      <c r="D5" s="128" t="s">
        <v>136</v>
      </c>
      <c r="E5" s="128"/>
      <c r="F5" s="128"/>
      <c r="G5" s="128"/>
      <c r="H5" s="128"/>
      <c r="I5" s="128"/>
      <c r="J5" s="128" t="s">
        <v>305</v>
      </c>
      <c r="K5" s="128" t="s">
        <v>138</v>
      </c>
      <c r="L5" s="128" t="s">
        <v>139</v>
      </c>
      <c r="M5" s="128" t="s">
        <v>306</v>
      </c>
      <c r="N5" s="128" t="s">
        <v>307</v>
      </c>
    </row>
    <row r="6" spans="1:14" ht="44.85" customHeight="1">
      <c r="A6" s="127"/>
      <c r="B6" s="128"/>
      <c r="C6" s="128"/>
      <c r="D6" s="172" t="s">
        <v>308</v>
      </c>
      <c r="E6" s="172" t="s">
        <v>309</v>
      </c>
      <c r="F6" s="172" t="s">
        <v>310</v>
      </c>
      <c r="G6" s="172" t="s">
        <v>311</v>
      </c>
      <c r="H6" s="172" t="s">
        <v>312</v>
      </c>
      <c r="I6" s="172" t="s">
        <v>313</v>
      </c>
      <c r="J6" s="128"/>
      <c r="K6" s="128"/>
      <c r="L6" s="128"/>
      <c r="M6" s="128"/>
      <c r="N6" s="128"/>
    </row>
    <row r="7" spans="1:14" ht="22.9" customHeight="1">
      <c r="A7" s="143"/>
      <c r="B7" s="151" t="s">
        <v>133</v>
      </c>
      <c r="C7" s="145">
        <f t="shared" ref="C7:N7" si="0">SUM(C9:C14)</f>
        <v>238.19</v>
      </c>
      <c r="D7" s="145">
        <f t="shared" si="0"/>
        <v>238.19</v>
      </c>
      <c r="E7" s="145">
        <f t="shared" si="0"/>
        <v>238.19</v>
      </c>
      <c r="F7" s="145">
        <f t="shared" si="0"/>
        <v>0</v>
      </c>
      <c r="G7" s="145">
        <f t="shared" si="0"/>
        <v>0</v>
      </c>
      <c r="H7" s="145">
        <f t="shared" si="0"/>
        <v>0</v>
      </c>
      <c r="I7" s="145">
        <f t="shared" si="0"/>
        <v>0</v>
      </c>
      <c r="J7" s="145">
        <f t="shared" si="0"/>
        <v>0</v>
      </c>
      <c r="K7" s="145">
        <f t="shared" si="0"/>
        <v>0</v>
      </c>
      <c r="L7" s="145">
        <f t="shared" si="0"/>
        <v>0</v>
      </c>
      <c r="M7" s="145">
        <f t="shared" si="0"/>
        <v>238.19</v>
      </c>
      <c r="N7" s="145">
        <f t="shared" si="0"/>
        <v>0</v>
      </c>
    </row>
    <row r="8" spans="1:14" ht="22.9" customHeight="1">
      <c r="A8" s="174" t="s">
        <v>422</v>
      </c>
      <c r="B8" s="146" t="s">
        <v>398</v>
      </c>
      <c r="C8" s="145">
        <f t="shared" ref="C8:N8" si="1">SUM(C9:C14)</f>
        <v>238.19</v>
      </c>
      <c r="D8" s="145">
        <f t="shared" si="1"/>
        <v>238.19</v>
      </c>
      <c r="E8" s="145">
        <f t="shared" si="1"/>
        <v>238.19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45">
        <f t="shared" si="1"/>
        <v>0</v>
      </c>
      <c r="L8" s="145">
        <f t="shared" si="1"/>
        <v>0</v>
      </c>
      <c r="M8" s="145">
        <f t="shared" si="1"/>
        <v>238.19</v>
      </c>
      <c r="N8" s="145">
        <f t="shared" si="1"/>
        <v>0</v>
      </c>
    </row>
    <row r="9" spans="1:14" s="32" customFormat="1" ht="22.9" customHeight="1">
      <c r="A9" s="175" t="s">
        <v>423</v>
      </c>
      <c r="B9" s="148" t="s">
        <v>424</v>
      </c>
      <c r="C9" s="150">
        <v>135.19</v>
      </c>
      <c r="D9" s="150">
        <v>135.19</v>
      </c>
      <c r="E9" s="150">
        <v>135.19</v>
      </c>
      <c r="F9" s="150"/>
      <c r="G9" s="150"/>
      <c r="H9" s="150"/>
      <c r="I9" s="150"/>
      <c r="J9" s="150"/>
      <c r="K9" s="150"/>
      <c r="L9" s="150"/>
      <c r="M9" s="150">
        <v>135.19</v>
      </c>
      <c r="N9" s="149"/>
    </row>
    <row r="10" spans="1:14" s="32" customFormat="1" ht="22.9" customHeight="1">
      <c r="A10" s="175" t="s">
        <v>423</v>
      </c>
      <c r="B10" s="148" t="s">
        <v>425</v>
      </c>
      <c r="C10" s="150">
        <v>40</v>
      </c>
      <c r="D10" s="150">
        <v>40</v>
      </c>
      <c r="E10" s="150">
        <v>40</v>
      </c>
      <c r="F10" s="150"/>
      <c r="G10" s="150"/>
      <c r="H10" s="150"/>
      <c r="I10" s="150"/>
      <c r="J10" s="150"/>
      <c r="K10" s="150"/>
      <c r="L10" s="150"/>
      <c r="M10" s="150">
        <v>40</v>
      </c>
      <c r="N10" s="149"/>
    </row>
    <row r="11" spans="1:14" s="32" customFormat="1" ht="22.9" customHeight="1">
      <c r="A11" s="175" t="s">
        <v>423</v>
      </c>
      <c r="B11" s="148" t="s">
        <v>426</v>
      </c>
      <c r="C11" s="150">
        <v>25</v>
      </c>
      <c r="D11" s="150">
        <v>25</v>
      </c>
      <c r="E11" s="150">
        <v>25</v>
      </c>
      <c r="F11" s="150"/>
      <c r="G11" s="150"/>
      <c r="H11" s="150"/>
      <c r="I11" s="150"/>
      <c r="J11" s="150"/>
      <c r="K11" s="150"/>
      <c r="L11" s="150"/>
      <c r="M11" s="150">
        <v>25</v>
      </c>
      <c r="N11" s="149"/>
    </row>
    <row r="12" spans="1:14" s="32" customFormat="1" ht="22.9" customHeight="1">
      <c r="A12" s="175" t="s">
        <v>423</v>
      </c>
      <c r="B12" s="148" t="s">
        <v>427</v>
      </c>
      <c r="C12" s="150">
        <v>6</v>
      </c>
      <c r="D12" s="150">
        <v>6</v>
      </c>
      <c r="E12" s="150">
        <v>6</v>
      </c>
      <c r="F12" s="150"/>
      <c r="G12" s="150"/>
      <c r="H12" s="150"/>
      <c r="I12" s="150"/>
      <c r="J12" s="150"/>
      <c r="K12" s="150"/>
      <c r="L12" s="150"/>
      <c r="M12" s="150">
        <v>6</v>
      </c>
      <c r="N12" s="149"/>
    </row>
    <row r="13" spans="1:14" s="32" customFormat="1" ht="22.9" customHeight="1">
      <c r="A13" s="175" t="s">
        <v>423</v>
      </c>
      <c r="B13" s="148" t="s">
        <v>428</v>
      </c>
      <c r="C13" s="150">
        <v>20</v>
      </c>
      <c r="D13" s="150">
        <v>20</v>
      </c>
      <c r="E13" s="150">
        <v>20</v>
      </c>
      <c r="F13" s="150"/>
      <c r="G13" s="150"/>
      <c r="H13" s="150"/>
      <c r="I13" s="150"/>
      <c r="J13" s="150"/>
      <c r="K13" s="150"/>
      <c r="L13" s="150"/>
      <c r="M13" s="150">
        <v>20</v>
      </c>
      <c r="N13" s="149"/>
    </row>
    <row r="14" spans="1:14" s="32" customFormat="1" ht="22.9" customHeight="1">
      <c r="A14" s="175" t="s">
        <v>423</v>
      </c>
      <c r="B14" s="148" t="s">
        <v>429</v>
      </c>
      <c r="C14" s="150">
        <v>12</v>
      </c>
      <c r="D14" s="150">
        <v>12</v>
      </c>
      <c r="E14" s="150">
        <v>12</v>
      </c>
      <c r="F14" s="150"/>
      <c r="G14" s="150"/>
      <c r="H14" s="150"/>
      <c r="I14" s="150"/>
      <c r="J14" s="150"/>
      <c r="K14" s="150"/>
      <c r="L14" s="150"/>
      <c r="M14" s="150">
        <v>12</v>
      </c>
      <c r="N14" s="149"/>
    </row>
    <row r="15" spans="1:14" s="32" customFormat="1" ht="22.9" customHeight="1">
      <c r="A15" s="173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3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3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3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3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3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3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3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3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3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3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3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3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3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3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3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3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3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3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3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3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3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3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3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3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3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3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3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3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3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3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3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3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3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3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3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3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3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3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3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3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3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3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3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3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3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3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3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3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3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3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3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3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3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3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3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3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3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3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3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3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3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3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3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3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3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3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3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3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3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3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3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3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3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3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3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3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3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3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3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3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3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3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3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3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3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3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3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3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3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3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3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3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3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3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3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3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3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3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3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3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3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3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3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3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3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3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3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3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3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3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3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3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3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3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3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3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3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3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3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3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3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3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3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3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3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3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3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3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3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3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3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3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3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3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3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3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3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3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3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3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3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3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3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3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3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3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3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3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3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3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3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3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3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3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3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3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3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3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3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3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3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3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3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3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3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3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3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3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3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3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3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3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3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3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3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3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3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3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3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3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3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3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3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3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3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3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3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3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3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3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3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3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3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3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3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3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3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3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3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3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3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3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3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3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3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3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3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3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3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3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3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3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3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3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3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3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3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3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3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3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3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3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3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72"/>
  <sheetViews>
    <sheetView workbookViewId="0">
      <pane ySplit="5" topLeftCell="A14" activePane="bottomLeft" state="frozen"/>
      <selection pane="bottomLeft" activeCell="A18" sqref="A18:XFD72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3" t="s">
        <v>314</v>
      </c>
    </row>
    <row r="2" spans="1:13" ht="37.9" customHeight="1">
      <c r="A2" s="4"/>
      <c r="B2" s="4"/>
      <c r="C2" s="81" t="s">
        <v>26</v>
      </c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1.6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5" t="s">
        <v>29</v>
      </c>
      <c r="M3" s="85"/>
    </row>
    <row r="4" spans="1:13" ht="33.6" customHeight="1">
      <c r="A4" s="86" t="s">
        <v>164</v>
      </c>
      <c r="B4" s="86" t="s">
        <v>315</v>
      </c>
      <c r="C4" s="86" t="s">
        <v>316</v>
      </c>
      <c r="D4" s="86" t="s">
        <v>317</v>
      </c>
      <c r="E4" s="86" t="s">
        <v>318</v>
      </c>
      <c r="F4" s="86"/>
      <c r="G4" s="86"/>
      <c r="H4" s="86"/>
      <c r="I4" s="86"/>
      <c r="J4" s="86"/>
      <c r="K4" s="86"/>
      <c r="L4" s="86"/>
      <c r="M4" s="86"/>
    </row>
    <row r="5" spans="1:13" ht="36.200000000000003" customHeight="1">
      <c r="A5" s="86"/>
      <c r="B5" s="86"/>
      <c r="C5" s="86"/>
      <c r="D5" s="86"/>
      <c r="E5" s="72" t="s">
        <v>319</v>
      </c>
      <c r="F5" s="72" t="s">
        <v>320</v>
      </c>
      <c r="G5" s="72" t="s">
        <v>321</v>
      </c>
      <c r="H5" s="72" t="s">
        <v>322</v>
      </c>
      <c r="I5" s="72" t="s">
        <v>323</v>
      </c>
      <c r="J5" s="72" t="s">
        <v>324</v>
      </c>
      <c r="K5" s="72" t="s">
        <v>325</v>
      </c>
      <c r="L5" s="72" t="s">
        <v>326</v>
      </c>
      <c r="M5" s="72" t="s">
        <v>327</v>
      </c>
    </row>
    <row r="6" spans="1:13" ht="18.2" customHeight="1">
      <c r="A6" s="18">
        <v>402001</v>
      </c>
      <c r="B6" s="18" t="s">
        <v>398</v>
      </c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99">
        <v>402001</v>
      </c>
      <c r="B7" s="99" t="s">
        <v>424</v>
      </c>
      <c r="C7" s="100">
        <v>135.19</v>
      </c>
      <c r="D7" s="99"/>
      <c r="E7" s="98" t="s">
        <v>328</v>
      </c>
      <c r="F7" s="77" t="s">
        <v>329</v>
      </c>
      <c r="G7" s="13"/>
      <c r="H7" s="13"/>
      <c r="I7" s="13"/>
      <c r="J7" s="13"/>
      <c r="K7" s="13"/>
      <c r="L7" s="13"/>
      <c r="M7" s="13"/>
    </row>
    <row r="8" spans="1:13" ht="20.25" customHeight="1">
      <c r="A8" s="99"/>
      <c r="B8" s="99"/>
      <c r="C8" s="100"/>
      <c r="D8" s="99"/>
      <c r="E8" s="98"/>
      <c r="F8" s="77" t="s">
        <v>330</v>
      </c>
      <c r="G8" s="13"/>
      <c r="H8" s="13"/>
      <c r="I8" s="13"/>
      <c r="J8" s="13"/>
      <c r="K8" s="13"/>
      <c r="L8" s="13"/>
      <c r="M8" s="13"/>
    </row>
    <row r="9" spans="1:13" ht="20.25" customHeight="1">
      <c r="A9" s="99"/>
      <c r="B9" s="99"/>
      <c r="C9" s="100"/>
      <c r="D9" s="99"/>
      <c r="E9" s="98"/>
      <c r="F9" s="77" t="s">
        <v>331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99"/>
      <c r="B10" s="99"/>
      <c r="C10" s="100"/>
      <c r="D10" s="99"/>
      <c r="E10" s="98" t="s">
        <v>332</v>
      </c>
      <c r="F10" s="77" t="s">
        <v>333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99"/>
      <c r="B11" s="99"/>
      <c r="C11" s="100"/>
      <c r="D11" s="99"/>
      <c r="E11" s="98"/>
      <c r="F11" s="77" t="s">
        <v>334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99"/>
      <c r="B12" s="99"/>
      <c r="C12" s="100"/>
      <c r="D12" s="99"/>
      <c r="E12" s="98"/>
      <c r="F12" s="77" t="s">
        <v>335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99"/>
      <c r="B13" s="99"/>
      <c r="C13" s="100"/>
      <c r="D13" s="99"/>
      <c r="E13" s="98" t="s">
        <v>336</v>
      </c>
      <c r="F13" s="77" t="s">
        <v>337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99"/>
      <c r="B14" s="99"/>
      <c r="C14" s="100"/>
      <c r="D14" s="99"/>
      <c r="E14" s="98"/>
      <c r="F14" s="77" t="s">
        <v>338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99"/>
      <c r="B15" s="99"/>
      <c r="C15" s="100"/>
      <c r="D15" s="99"/>
      <c r="E15" s="98"/>
      <c r="F15" s="77" t="s">
        <v>339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99"/>
      <c r="B16" s="99"/>
      <c r="C16" s="100"/>
      <c r="D16" s="99"/>
      <c r="E16" s="98"/>
      <c r="F16" s="77" t="s">
        <v>340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99"/>
      <c r="B17" s="99"/>
      <c r="C17" s="100"/>
      <c r="D17" s="99"/>
      <c r="E17" s="77" t="s">
        <v>341</v>
      </c>
      <c r="F17" s="77" t="s">
        <v>342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99">
        <v>402001</v>
      </c>
      <c r="B18" s="99" t="s">
        <v>425</v>
      </c>
      <c r="C18" s="100">
        <v>40</v>
      </c>
      <c r="D18" s="99"/>
      <c r="E18" s="98"/>
      <c r="F18" s="77"/>
      <c r="G18" s="78"/>
      <c r="H18" s="78"/>
      <c r="I18" s="78"/>
      <c r="J18" s="78"/>
      <c r="K18" s="78"/>
      <c r="L18" s="78"/>
      <c r="M18" s="78"/>
    </row>
    <row r="19" spans="1:13" ht="20.25" customHeight="1">
      <c r="A19" s="99"/>
      <c r="B19" s="99"/>
      <c r="C19" s="100"/>
      <c r="D19" s="99"/>
      <c r="E19" s="98"/>
      <c r="F19" s="77"/>
      <c r="G19" s="78"/>
      <c r="H19" s="78"/>
      <c r="I19" s="78"/>
      <c r="J19" s="78"/>
      <c r="K19" s="78"/>
      <c r="L19" s="78"/>
      <c r="M19" s="78"/>
    </row>
    <row r="20" spans="1:13" ht="20.25" customHeight="1">
      <c r="A20" s="99"/>
      <c r="B20" s="99"/>
      <c r="C20" s="100"/>
      <c r="D20" s="99"/>
      <c r="E20" s="98"/>
      <c r="F20" s="77"/>
      <c r="G20" s="78"/>
      <c r="H20" s="78"/>
      <c r="I20" s="78"/>
      <c r="J20" s="78"/>
      <c r="K20" s="78"/>
      <c r="L20" s="78"/>
      <c r="M20" s="78"/>
    </row>
    <row r="21" spans="1:13" ht="20.25" customHeight="1">
      <c r="A21" s="99"/>
      <c r="B21" s="99"/>
      <c r="C21" s="100"/>
      <c r="D21" s="99"/>
      <c r="E21" s="98"/>
      <c r="F21" s="77"/>
      <c r="G21" s="78"/>
      <c r="H21" s="78"/>
      <c r="I21" s="78"/>
      <c r="J21" s="78"/>
      <c r="K21" s="78"/>
      <c r="L21" s="78"/>
      <c r="M21" s="78"/>
    </row>
    <row r="22" spans="1:13" ht="20.25" customHeight="1">
      <c r="A22" s="99"/>
      <c r="B22" s="99"/>
      <c r="C22" s="100"/>
      <c r="D22" s="99"/>
      <c r="E22" s="98"/>
      <c r="F22" s="77"/>
      <c r="G22" s="78"/>
      <c r="H22" s="78"/>
      <c r="I22" s="78"/>
      <c r="J22" s="78"/>
      <c r="K22" s="78"/>
      <c r="L22" s="78"/>
      <c r="M22" s="78"/>
    </row>
    <row r="23" spans="1:13" ht="20.25" customHeight="1">
      <c r="A23" s="99"/>
      <c r="B23" s="99"/>
      <c r="C23" s="100"/>
      <c r="D23" s="99"/>
      <c r="E23" s="98"/>
      <c r="F23" s="77"/>
      <c r="G23" s="78"/>
      <c r="H23" s="78"/>
      <c r="I23" s="78"/>
      <c r="J23" s="78"/>
      <c r="K23" s="78"/>
      <c r="L23" s="78"/>
      <c r="M23" s="78"/>
    </row>
    <row r="24" spans="1:13" ht="20.25" customHeight="1">
      <c r="A24" s="99"/>
      <c r="B24" s="99"/>
      <c r="C24" s="100"/>
      <c r="D24" s="99"/>
      <c r="E24" s="98"/>
      <c r="F24" s="77"/>
      <c r="G24" s="78"/>
      <c r="H24" s="78"/>
      <c r="I24" s="78"/>
      <c r="J24" s="78"/>
      <c r="K24" s="78"/>
      <c r="L24" s="78"/>
      <c r="M24" s="78"/>
    </row>
    <row r="25" spans="1:13" ht="20.25" customHeight="1">
      <c r="A25" s="99"/>
      <c r="B25" s="99"/>
      <c r="C25" s="100"/>
      <c r="D25" s="99"/>
      <c r="E25" s="98"/>
      <c r="F25" s="77"/>
      <c r="G25" s="78"/>
      <c r="H25" s="78"/>
      <c r="I25" s="78"/>
      <c r="J25" s="78"/>
      <c r="K25" s="78"/>
      <c r="L25" s="78"/>
      <c r="M25" s="78"/>
    </row>
    <row r="26" spans="1:13" ht="20.25" customHeight="1">
      <c r="A26" s="99"/>
      <c r="B26" s="99"/>
      <c r="C26" s="100"/>
      <c r="D26" s="99"/>
      <c r="E26" s="98"/>
      <c r="F26" s="77"/>
      <c r="G26" s="78"/>
      <c r="H26" s="78"/>
      <c r="I26" s="78"/>
      <c r="J26" s="78"/>
      <c r="K26" s="78"/>
      <c r="L26" s="78"/>
      <c r="M26" s="78"/>
    </row>
    <row r="27" spans="1:13" ht="20.25" customHeight="1">
      <c r="A27" s="99"/>
      <c r="B27" s="99"/>
      <c r="C27" s="100"/>
      <c r="D27" s="99"/>
      <c r="E27" s="98"/>
      <c r="F27" s="77"/>
      <c r="G27" s="78"/>
      <c r="H27" s="78"/>
      <c r="I27" s="78"/>
      <c r="J27" s="78"/>
      <c r="K27" s="78"/>
      <c r="L27" s="78"/>
      <c r="M27" s="78"/>
    </row>
    <row r="28" spans="1:13" ht="20.25" customHeight="1">
      <c r="A28" s="99"/>
      <c r="B28" s="99"/>
      <c r="C28" s="100"/>
      <c r="D28" s="99"/>
      <c r="E28" s="77"/>
      <c r="F28" s="77"/>
      <c r="G28" s="78"/>
      <c r="H28" s="78"/>
      <c r="I28" s="78"/>
      <c r="J28" s="78"/>
      <c r="K28" s="78"/>
      <c r="L28" s="78"/>
      <c r="M28" s="78"/>
    </row>
    <row r="29" spans="1:13" ht="20.25" customHeight="1">
      <c r="A29" s="99">
        <v>402001</v>
      </c>
      <c r="B29" s="99" t="s">
        <v>426</v>
      </c>
      <c r="C29" s="100">
        <v>25</v>
      </c>
      <c r="D29" s="99"/>
      <c r="E29" s="98" t="s">
        <v>328</v>
      </c>
      <c r="F29" s="77" t="s">
        <v>329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99"/>
      <c r="B30" s="99"/>
      <c r="C30" s="100"/>
      <c r="D30" s="99"/>
      <c r="E30" s="98"/>
      <c r="F30" s="77" t="s">
        <v>330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99"/>
      <c r="B31" s="99"/>
      <c r="C31" s="100"/>
      <c r="D31" s="99"/>
      <c r="E31" s="98"/>
      <c r="F31" s="77" t="s">
        <v>331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99"/>
      <c r="B32" s="99"/>
      <c r="C32" s="100"/>
      <c r="D32" s="99"/>
      <c r="E32" s="98" t="s">
        <v>332</v>
      </c>
      <c r="F32" s="77" t="s">
        <v>333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99"/>
      <c r="B33" s="99"/>
      <c r="C33" s="100"/>
      <c r="D33" s="99"/>
      <c r="E33" s="98"/>
      <c r="F33" s="77" t="s">
        <v>334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99"/>
      <c r="B34" s="99"/>
      <c r="C34" s="100"/>
      <c r="D34" s="99"/>
      <c r="E34" s="98"/>
      <c r="F34" s="77" t="s">
        <v>335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99"/>
      <c r="B35" s="99"/>
      <c r="C35" s="100"/>
      <c r="D35" s="99"/>
      <c r="E35" s="98" t="s">
        <v>336</v>
      </c>
      <c r="F35" s="77" t="s">
        <v>337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99"/>
      <c r="B36" s="99"/>
      <c r="C36" s="100"/>
      <c r="D36" s="99"/>
      <c r="E36" s="98"/>
      <c r="F36" s="77" t="s">
        <v>338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99"/>
      <c r="B37" s="99"/>
      <c r="C37" s="100"/>
      <c r="D37" s="99"/>
      <c r="E37" s="98"/>
      <c r="F37" s="77" t="s">
        <v>339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99"/>
      <c r="B38" s="99"/>
      <c r="C38" s="100"/>
      <c r="D38" s="99"/>
      <c r="E38" s="98"/>
      <c r="F38" s="77" t="s">
        <v>340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99"/>
      <c r="B39" s="99"/>
      <c r="C39" s="100"/>
      <c r="D39" s="99"/>
      <c r="E39" s="77" t="s">
        <v>341</v>
      </c>
      <c r="F39" s="77" t="s">
        <v>342</v>
      </c>
      <c r="G39" s="78"/>
      <c r="H39" s="78"/>
      <c r="I39" s="78"/>
      <c r="J39" s="78"/>
      <c r="K39" s="78"/>
      <c r="L39" s="78"/>
      <c r="M39" s="78"/>
    </row>
    <row r="40" spans="1:13" ht="20.25" customHeight="1">
      <c r="A40" s="99">
        <v>402001</v>
      </c>
      <c r="B40" s="99" t="s">
        <v>427</v>
      </c>
      <c r="C40" s="100">
        <v>6</v>
      </c>
      <c r="D40" s="99"/>
      <c r="E40" s="98" t="s">
        <v>328</v>
      </c>
      <c r="F40" s="77" t="s">
        <v>329</v>
      </c>
      <c r="G40" s="78"/>
      <c r="H40" s="78"/>
      <c r="I40" s="78"/>
      <c r="J40" s="78"/>
      <c r="K40" s="78"/>
      <c r="L40" s="78"/>
      <c r="M40" s="78"/>
    </row>
    <row r="41" spans="1:13" ht="20.25" customHeight="1">
      <c r="A41" s="99"/>
      <c r="B41" s="99"/>
      <c r="C41" s="100"/>
      <c r="D41" s="99"/>
      <c r="E41" s="98"/>
      <c r="F41" s="77" t="s">
        <v>330</v>
      </c>
      <c r="G41" s="78"/>
      <c r="H41" s="78"/>
      <c r="I41" s="78"/>
      <c r="J41" s="78"/>
      <c r="K41" s="78"/>
      <c r="L41" s="78"/>
      <c r="M41" s="78"/>
    </row>
    <row r="42" spans="1:13" ht="20.25" customHeight="1">
      <c r="A42" s="99"/>
      <c r="B42" s="99"/>
      <c r="C42" s="100"/>
      <c r="D42" s="99"/>
      <c r="E42" s="98"/>
      <c r="F42" s="77" t="s">
        <v>331</v>
      </c>
      <c r="G42" s="78"/>
      <c r="H42" s="78"/>
      <c r="I42" s="78"/>
      <c r="J42" s="78"/>
      <c r="K42" s="78"/>
      <c r="L42" s="78"/>
      <c r="M42" s="78"/>
    </row>
    <row r="43" spans="1:13" ht="20.25" customHeight="1">
      <c r="A43" s="99"/>
      <c r="B43" s="99"/>
      <c r="C43" s="100"/>
      <c r="D43" s="99"/>
      <c r="E43" s="98" t="s">
        <v>332</v>
      </c>
      <c r="F43" s="77" t="s">
        <v>333</v>
      </c>
      <c r="G43" s="78"/>
      <c r="H43" s="78"/>
      <c r="I43" s="78"/>
      <c r="J43" s="78"/>
      <c r="K43" s="78"/>
      <c r="L43" s="78"/>
      <c r="M43" s="78"/>
    </row>
    <row r="44" spans="1:13" ht="20.25" customHeight="1">
      <c r="A44" s="99"/>
      <c r="B44" s="99"/>
      <c r="C44" s="100"/>
      <c r="D44" s="99"/>
      <c r="E44" s="98"/>
      <c r="F44" s="77" t="s">
        <v>334</v>
      </c>
      <c r="G44" s="78"/>
      <c r="H44" s="78"/>
      <c r="I44" s="78"/>
      <c r="J44" s="78"/>
      <c r="K44" s="78"/>
      <c r="L44" s="78"/>
      <c r="M44" s="78"/>
    </row>
    <row r="45" spans="1:13" ht="20.25" customHeight="1">
      <c r="A45" s="99"/>
      <c r="B45" s="99"/>
      <c r="C45" s="100"/>
      <c r="D45" s="99"/>
      <c r="E45" s="98"/>
      <c r="F45" s="77" t="s">
        <v>335</v>
      </c>
      <c r="G45" s="78"/>
      <c r="H45" s="78"/>
      <c r="I45" s="78"/>
      <c r="J45" s="78"/>
      <c r="K45" s="78"/>
      <c r="L45" s="78"/>
      <c r="M45" s="78"/>
    </row>
    <row r="46" spans="1:13" ht="20.25" customHeight="1">
      <c r="A46" s="99"/>
      <c r="B46" s="99"/>
      <c r="C46" s="100"/>
      <c r="D46" s="99"/>
      <c r="E46" s="98" t="s">
        <v>336</v>
      </c>
      <c r="F46" s="77" t="s">
        <v>337</v>
      </c>
      <c r="G46" s="78"/>
      <c r="H46" s="78"/>
      <c r="I46" s="78"/>
      <c r="J46" s="78"/>
      <c r="K46" s="78"/>
      <c r="L46" s="78"/>
      <c r="M46" s="78"/>
    </row>
    <row r="47" spans="1:13" ht="20.25" customHeight="1">
      <c r="A47" s="99"/>
      <c r="B47" s="99"/>
      <c r="C47" s="100"/>
      <c r="D47" s="99"/>
      <c r="E47" s="98"/>
      <c r="F47" s="77" t="s">
        <v>338</v>
      </c>
      <c r="G47" s="78"/>
      <c r="H47" s="78"/>
      <c r="I47" s="78"/>
      <c r="J47" s="78"/>
      <c r="K47" s="78"/>
      <c r="L47" s="78"/>
      <c r="M47" s="78"/>
    </row>
    <row r="48" spans="1:13" ht="20.25" customHeight="1">
      <c r="A48" s="99"/>
      <c r="B48" s="99"/>
      <c r="C48" s="100"/>
      <c r="D48" s="99"/>
      <c r="E48" s="98"/>
      <c r="F48" s="77" t="s">
        <v>339</v>
      </c>
      <c r="G48" s="78"/>
      <c r="H48" s="78"/>
      <c r="I48" s="78"/>
      <c r="J48" s="78"/>
      <c r="K48" s="78"/>
      <c r="L48" s="78"/>
      <c r="M48" s="78"/>
    </row>
    <row r="49" spans="1:13" ht="20.25" customHeight="1">
      <c r="A49" s="99"/>
      <c r="B49" s="99"/>
      <c r="C49" s="100"/>
      <c r="D49" s="99"/>
      <c r="E49" s="98"/>
      <c r="F49" s="77" t="s">
        <v>340</v>
      </c>
      <c r="G49" s="78"/>
      <c r="H49" s="78"/>
      <c r="I49" s="78"/>
      <c r="J49" s="78"/>
      <c r="K49" s="78"/>
      <c r="L49" s="78"/>
      <c r="M49" s="78"/>
    </row>
    <row r="50" spans="1:13" ht="20.25" customHeight="1">
      <c r="A50" s="99"/>
      <c r="B50" s="99"/>
      <c r="C50" s="100"/>
      <c r="D50" s="99"/>
      <c r="E50" s="77" t="s">
        <v>341</v>
      </c>
      <c r="F50" s="77" t="s">
        <v>342</v>
      </c>
      <c r="G50" s="78"/>
      <c r="H50" s="78"/>
      <c r="I50" s="78"/>
      <c r="J50" s="78"/>
      <c r="K50" s="78"/>
      <c r="L50" s="78"/>
      <c r="M50" s="78"/>
    </row>
    <row r="51" spans="1:13" ht="20.25" customHeight="1">
      <c r="A51" s="99">
        <v>402001</v>
      </c>
      <c r="B51" s="99" t="s">
        <v>428</v>
      </c>
      <c r="C51" s="100">
        <v>20</v>
      </c>
      <c r="D51" s="99"/>
      <c r="E51" s="98" t="s">
        <v>328</v>
      </c>
      <c r="F51" s="77" t="s">
        <v>329</v>
      </c>
      <c r="G51" s="78"/>
      <c r="H51" s="78"/>
      <c r="I51" s="78"/>
      <c r="J51" s="78"/>
      <c r="K51" s="78"/>
      <c r="L51" s="78"/>
      <c r="M51" s="78"/>
    </row>
    <row r="52" spans="1:13" ht="20.25" customHeight="1">
      <c r="A52" s="99"/>
      <c r="B52" s="99"/>
      <c r="C52" s="100"/>
      <c r="D52" s="99"/>
      <c r="E52" s="98"/>
      <c r="F52" s="77" t="s">
        <v>330</v>
      </c>
      <c r="G52" s="78"/>
      <c r="H52" s="78"/>
      <c r="I52" s="78"/>
      <c r="J52" s="78"/>
      <c r="K52" s="78"/>
      <c r="L52" s="78"/>
      <c r="M52" s="78"/>
    </row>
    <row r="53" spans="1:13" ht="20.25" customHeight="1">
      <c r="A53" s="99"/>
      <c r="B53" s="99"/>
      <c r="C53" s="100"/>
      <c r="D53" s="99"/>
      <c r="E53" s="98"/>
      <c r="F53" s="77" t="s">
        <v>331</v>
      </c>
      <c r="G53" s="78"/>
      <c r="H53" s="78"/>
      <c r="I53" s="78"/>
      <c r="J53" s="78"/>
      <c r="K53" s="78"/>
      <c r="L53" s="78"/>
      <c r="M53" s="78"/>
    </row>
    <row r="54" spans="1:13" ht="20.25" customHeight="1">
      <c r="A54" s="99"/>
      <c r="B54" s="99"/>
      <c r="C54" s="100"/>
      <c r="D54" s="99"/>
      <c r="E54" s="98" t="s">
        <v>332</v>
      </c>
      <c r="F54" s="77" t="s">
        <v>333</v>
      </c>
      <c r="G54" s="78"/>
      <c r="H54" s="78"/>
      <c r="I54" s="78"/>
      <c r="J54" s="78"/>
      <c r="K54" s="78"/>
      <c r="L54" s="78"/>
      <c r="M54" s="78"/>
    </row>
    <row r="55" spans="1:13" ht="20.25" customHeight="1">
      <c r="A55" s="99"/>
      <c r="B55" s="99"/>
      <c r="C55" s="100"/>
      <c r="D55" s="99"/>
      <c r="E55" s="98"/>
      <c r="F55" s="77" t="s">
        <v>334</v>
      </c>
      <c r="G55" s="78"/>
      <c r="H55" s="78"/>
      <c r="I55" s="78"/>
      <c r="J55" s="78"/>
      <c r="K55" s="78"/>
      <c r="L55" s="78"/>
      <c r="M55" s="78"/>
    </row>
    <row r="56" spans="1:13" ht="20.25" customHeight="1">
      <c r="A56" s="99"/>
      <c r="B56" s="99"/>
      <c r="C56" s="100"/>
      <c r="D56" s="99"/>
      <c r="E56" s="98"/>
      <c r="F56" s="77" t="s">
        <v>335</v>
      </c>
      <c r="G56" s="78"/>
      <c r="H56" s="78"/>
      <c r="I56" s="78"/>
      <c r="J56" s="78"/>
      <c r="K56" s="78"/>
      <c r="L56" s="78"/>
      <c r="M56" s="78"/>
    </row>
    <row r="57" spans="1:13" ht="20.25" customHeight="1">
      <c r="A57" s="99"/>
      <c r="B57" s="99"/>
      <c r="C57" s="100"/>
      <c r="D57" s="99"/>
      <c r="E57" s="98" t="s">
        <v>336</v>
      </c>
      <c r="F57" s="77" t="s">
        <v>337</v>
      </c>
      <c r="G57" s="78"/>
      <c r="H57" s="78"/>
      <c r="I57" s="78"/>
      <c r="J57" s="78"/>
      <c r="K57" s="78"/>
      <c r="L57" s="78"/>
      <c r="M57" s="78"/>
    </row>
    <row r="58" spans="1:13" ht="20.25" customHeight="1">
      <c r="A58" s="99"/>
      <c r="B58" s="99"/>
      <c r="C58" s="100"/>
      <c r="D58" s="99"/>
      <c r="E58" s="98"/>
      <c r="F58" s="77" t="s">
        <v>338</v>
      </c>
      <c r="G58" s="78"/>
      <c r="H58" s="78"/>
      <c r="I58" s="78"/>
      <c r="J58" s="78"/>
      <c r="K58" s="78"/>
      <c r="L58" s="78"/>
      <c r="M58" s="78"/>
    </row>
    <row r="59" spans="1:13" ht="20.25" customHeight="1">
      <c r="A59" s="99"/>
      <c r="B59" s="99"/>
      <c r="C59" s="100"/>
      <c r="D59" s="99"/>
      <c r="E59" s="98"/>
      <c r="F59" s="77" t="s">
        <v>339</v>
      </c>
      <c r="G59" s="78"/>
      <c r="H59" s="78"/>
      <c r="I59" s="78"/>
      <c r="J59" s="78"/>
      <c r="K59" s="78"/>
      <c r="L59" s="78"/>
      <c r="M59" s="78"/>
    </row>
    <row r="60" spans="1:13" ht="20.25" customHeight="1">
      <c r="A60" s="99"/>
      <c r="B60" s="99"/>
      <c r="C60" s="100"/>
      <c r="D60" s="99"/>
      <c r="E60" s="98"/>
      <c r="F60" s="77" t="s">
        <v>340</v>
      </c>
      <c r="G60" s="78"/>
      <c r="H60" s="78"/>
      <c r="I60" s="78"/>
      <c r="J60" s="78"/>
      <c r="K60" s="78"/>
      <c r="L60" s="78"/>
      <c r="M60" s="78"/>
    </row>
    <row r="61" spans="1:13" ht="20.25" customHeight="1">
      <c r="A61" s="99"/>
      <c r="B61" s="99"/>
      <c r="C61" s="100"/>
      <c r="D61" s="99"/>
      <c r="E61" s="77" t="s">
        <v>341</v>
      </c>
      <c r="F61" s="77" t="s">
        <v>342</v>
      </c>
      <c r="G61" s="78"/>
      <c r="H61" s="78"/>
      <c r="I61" s="78"/>
      <c r="J61" s="78"/>
      <c r="K61" s="78"/>
      <c r="L61" s="78"/>
      <c r="M61" s="78"/>
    </row>
    <row r="62" spans="1:13" ht="20.25" customHeight="1">
      <c r="A62" s="99">
        <v>402001</v>
      </c>
      <c r="B62" s="99" t="s">
        <v>429</v>
      </c>
      <c r="C62" s="100">
        <v>12</v>
      </c>
      <c r="D62" s="99"/>
      <c r="E62" s="98" t="s">
        <v>328</v>
      </c>
      <c r="F62" s="77" t="s">
        <v>329</v>
      </c>
      <c r="G62" s="78"/>
      <c r="H62" s="78"/>
      <c r="I62" s="78"/>
      <c r="J62" s="78"/>
      <c r="K62" s="78"/>
      <c r="L62" s="78"/>
      <c r="M62" s="78"/>
    </row>
    <row r="63" spans="1:13" ht="20.25" customHeight="1">
      <c r="A63" s="99"/>
      <c r="B63" s="99"/>
      <c r="C63" s="100"/>
      <c r="D63" s="99"/>
      <c r="E63" s="98"/>
      <c r="F63" s="77" t="s">
        <v>330</v>
      </c>
      <c r="G63" s="78"/>
      <c r="H63" s="78"/>
      <c r="I63" s="78"/>
      <c r="J63" s="78"/>
      <c r="K63" s="78"/>
      <c r="L63" s="78"/>
      <c r="M63" s="78"/>
    </row>
    <row r="64" spans="1:13" ht="20.25" customHeight="1">
      <c r="A64" s="99"/>
      <c r="B64" s="99"/>
      <c r="C64" s="100"/>
      <c r="D64" s="99"/>
      <c r="E64" s="98"/>
      <c r="F64" s="77" t="s">
        <v>331</v>
      </c>
      <c r="G64" s="78"/>
      <c r="H64" s="78"/>
      <c r="I64" s="78"/>
      <c r="J64" s="78"/>
      <c r="K64" s="78"/>
      <c r="L64" s="78"/>
      <c r="M64" s="78"/>
    </row>
    <row r="65" spans="1:13" ht="20.25" customHeight="1">
      <c r="A65" s="99"/>
      <c r="B65" s="99"/>
      <c r="C65" s="100"/>
      <c r="D65" s="99"/>
      <c r="E65" s="98" t="s">
        <v>332</v>
      </c>
      <c r="F65" s="77" t="s">
        <v>333</v>
      </c>
      <c r="G65" s="78"/>
      <c r="H65" s="78"/>
      <c r="I65" s="78"/>
      <c r="J65" s="78"/>
      <c r="K65" s="78"/>
      <c r="L65" s="78"/>
      <c r="M65" s="78"/>
    </row>
    <row r="66" spans="1:13" ht="20.25" customHeight="1">
      <c r="A66" s="99"/>
      <c r="B66" s="99"/>
      <c r="C66" s="100"/>
      <c r="D66" s="99"/>
      <c r="E66" s="98"/>
      <c r="F66" s="77" t="s">
        <v>334</v>
      </c>
      <c r="G66" s="78"/>
      <c r="H66" s="78"/>
      <c r="I66" s="78"/>
      <c r="J66" s="78"/>
      <c r="K66" s="78"/>
      <c r="L66" s="78"/>
      <c r="M66" s="78"/>
    </row>
    <row r="67" spans="1:13" ht="20.25" customHeight="1">
      <c r="A67" s="99"/>
      <c r="B67" s="99"/>
      <c r="C67" s="100"/>
      <c r="D67" s="99"/>
      <c r="E67" s="98"/>
      <c r="F67" s="77" t="s">
        <v>335</v>
      </c>
      <c r="G67" s="78"/>
      <c r="H67" s="78"/>
      <c r="I67" s="78"/>
      <c r="J67" s="78"/>
      <c r="K67" s="78"/>
      <c r="L67" s="78"/>
      <c r="M67" s="78"/>
    </row>
    <row r="68" spans="1:13" ht="20.25" customHeight="1">
      <c r="A68" s="99"/>
      <c r="B68" s="99"/>
      <c r="C68" s="100"/>
      <c r="D68" s="99"/>
      <c r="E68" s="98" t="s">
        <v>336</v>
      </c>
      <c r="F68" s="77" t="s">
        <v>337</v>
      </c>
      <c r="G68" s="78"/>
      <c r="H68" s="78"/>
      <c r="I68" s="78"/>
      <c r="J68" s="78"/>
      <c r="K68" s="78"/>
      <c r="L68" s="78"/>
      <c r="M68" s="78"/>
    </row>
    <row r="69" spans="1:13" ht="20.25" customHeight="1">
      <c r="A69" s="99"/>
      <c r="B69" s="99"/>
      <c r="C69" s="100"/>
      <c r="D69" s="99"/>
      <c r="E69" s="98"/>
      <c r="F69" s="77" t="s">
        <v>338</v>
      </c>
      <c r="G69" s="78"/>
      <c r="H69" s="78"/>
      <c r="I69" s="78"/>
      <c r="J69" s="78"/>
      <c r="K69" s="78"/>
      <c r="L69" s="78"/>
      <c r="M69" s="78"/>
    </row>
    <row r="70" spans="1:13" ht="20.25" customHeight="1">
      <c r="A70" s="99"/>
      <c r="B70" s="99"/>
      <c r="C70" s="100"/>
      <c r="D70" s="99"/>
      <c r="E70" s="98"/>
      <c r="F70" s="77" t="s">
        <v>339</v>
      </c>
      <c r="G70" s="78"/>
      <c r="H70" s="78"/>
      <c r="I70" s="78"/>
      <c r="J70" s="78"/>
      <c r="K70" s="78"/>
      <c r="L70" s="78"/>
      <c r="M70" s="78"/>
    </row>
    <row r="71" spans="1:13" ht="20.25" customHeight="1">
      <c r="A71" s="99"/>
      <c r="B71" s="99"/>
      <c r="C71" s="100"/>
      <c r="D71" s="99"/>
      <c r="E71" s="98"/>
      <c r="F71" s="77" t="s">
        <v>340</v>
      </c>
      <c r="G71" s="78"/>
      <c r="H71" s="78"/>
      <c r="I71" s="78"/>
      <c r="J71" s="78"/>
      <c r="K71" s="78"/>
      <c r="L71" s="78"/>
      <c r="M71" s="78"/>
    </row>
    <row r="72" spans="1:13" ht="20.25" customHeight="1">
      <c r="A72" s="99"/>
      <c r="B72" s="99"/>
      <c r="C72" s="100"/>
      <c r="D72" s="99"/>
      <c r="E72" s="77" t="s">
        <v>341</v>
      </c>
      <c r="F72" s="77" t="s">
        <v>342</v>
      </c>
      <c r="G72" s="78"/>
      <c r="H72" s="78"/>
      <c r="I72" s="78"/>
      <c r="J72" s="78"/>
      <c r="K72" s="78"/>
      <c r="L72" s="78"/>
      <c r="M72" s="78"/>
    </row>
  </sheetData>
  <mergeCells count="50">
    <mergeCell ref="A62:A72"/>
    <mergeCell ref="B62:B72"/>
    <mergeCell ref="C62:C72"/>
    <mergeCell ref="D62:D72"/>
    <mergeCell ref="E62:E64"/>
    <mergeCell ref="E65:E67"/>
    <mergeCell ref="E68:E71"/>
    <mergeCell ref="A51:A61"/>
    <mergeCell ref="B51:B61"/>
    <mergeCell ref="C51:C61"/>
    <mergeCell ref="D51:D61"/>
    <mergeCell ref="E51:E53"/>
    <mergeCell ref="E54:E56"/>
    <mergeCell ref="E57:E60"/>
    <mergeCell ref="A40:A50"/>
    <mergeCell ref="B40:B50"/>
    <mergeCell ref="C40:C50"/>
    <mergeCell ref="D40:D50"/>
    <mergeCell ref="E40:E42"/>
    <mergeCell ref="E43:E45"/>
    <mergeCell ref="E46:E49"/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9"/>
  <sheetViews>
    <sheetView workbookViewId="0">
      <pane ySplit="7" topLeftCell="A8" activePane="bottomLeft" state="frozen"/>
      <selection pane="bottomLeft" activeCell="I23" sqref="I2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343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5" t="s">
        <v>29</v>
      </c>
      <c r="R4" s="85"/>
      <c r="S4" s="85"/>
    </row>
    <row r="5" spans="1:19" ht="18.2" customHeight="1">
      <c r="A5" s="86" t="s">
        <v>284</v>
      </c>
      <c r="B5" s="86" t="s">
        <v>285</v>
      </c>
      <c r="C5" s="86" t="s">
        <v>344</v>
      </c>
      <c r="D5" s="86"/>
      <c r="E5" s="86"/>
      <c r="F5" s="86"/>
      <c r="G5" s="86"/>
      <c r="H5" s="86"/>
      <c r="I5" s="86"/>
      <c r="J5" s="86" t="s">
        <v>345</v>
      </c>
      <c r="K5" s="86" t="s">
        <v>346</v>
      </c>
      <c r="L5" s="86"/>
      <c r="M5" s="86"/>
      <c r="N5" s="86"/>
      <c r="O5" s="86"/>
      <c r="P5" s="86"/>
      <c r="Q5" s="86"/>
      <c r="R5" s="86"/>
      <c r="S5" s="86"/>
    </row>
    <row r="6" spans="1:19" ht="18.95" customHeight="1">
      <c r="A6" s="86"/>
      <c r="B6" s="86"/>
      <c r="C6" s="86" t="s">
        <v>316</v>
      </c>
      <c r="D6" s="86" t="s">
        <v>347</v>
      </c>
      <c r="E6" s="86"/>
      <c r="F6" s="86"/>
      <c r="G6" s="86"/>
      <c r="H6" s="86" t="s">
        <v>348</v>
      </c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31.15" customHeight="1">
      <c r="A7" s="86"/>
      <c r="B7" s="86"/>
      <c r="C7" s="86"/>
      <c r="D7" s="10" t="s">
        <v>136</v>
      </c>
      <c r="E7" s="10" t="s">
        <v>349</v>
      </c>
      <c r="F7" s="10" t="s">
        <v>140</v>
      </c>
      <c r="G7" s="10" t="s">
        <v>350</v>
      </c>
      <c r="H7" s="10" t="s">
        <v>155</v>
      </c>
      <c r="I7" s="10" t="s">
        <v>156</v>
      </c>
      <c r="J7" s="86"/>
      <c r="K7" s="10" t="s">
        <v>319</v>
      </c>
      <c r="L7" s="10" t="s">
        <v>320</v>
      </c>
      <c r="M7" s="10" t="s">
        <v>321</v>
      </c>
      <c r="N7" s="10" t="s">
        <v>326</v>
      </c>
      <c r="O7" s="10" t="s">
        <v>322</v>
      </c>
      <c r="P7" s="10" t="s">
        <v>351</v>
      </c>
      <c r="Q7" s="10" t="s">
        <v>352</v>
      </c>
      <c r="R7" s="10" t="s">
        <v>353</v>
      </c>
      <c r="S7" s="10" t="s">
        <v>327</v>
      </c>
    </row>
    <row r="8" spans="1:19" ht="19.899999999999999" customHeight="1">
      <c r="A8" s="99">
        <v>402001</v>
      </c>
      <c r="B8" s="99" t="s">
        <v>398</v>
      </c>
      <c r="C8" s="100">
        <v>3112.75</v>
      </c>
      <c r="D8" s="100">
        <v>3112.75</v>
      </c>
      <c r="E8" s="100"/>
      <c r="F8" s="100"/>
      <c r="G8" s="100"/>
      <c r="H8" s="100">
        <v>2874.56</v>
      </c>
      <c r="I8" s="100">
        <v>238.19</v>
      </c>
      <c r="J8" s="99"/>
      <c r="K8" s="99" t="s">
        <v>328</v>
      </c>
      <c r="L8" s="13" t="s">
        <v>329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99"/>
      <c r="B9" s="99"/>
      <c r="C9" s="100"/>
      <c r="D9" s="100"/>
      <c r="E9" s="100"/>
      <c r="F9" s="100"/>
      <c r="G9" s="100"/>
      <c r="H9" s="100"/>
      <c r="I9" s="100"/>
      <c r="J9" s="99"/>
      <c r="K9" s="99"/>
      <c r="L9" s="13" t="s">
        <v>330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99"/>
      <c r="B10" s="99"/>
      <c r="C10" s="100"/>
      <c r="D10" s="100"/>
      <c r="E10" s="100"/>
      <c r="F10" s="100"/>
      <c r="G10" s="100"/>
      <c r="H10" s="100"/>
      <c r="I10" s="100"/>
      <c r="J10" s="99"/>
      <c r="K10" s="99"/>
      <c r="L10" s="13" t="s">
        <v>331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99"/>
      <c r="B11" s="99"/>
      <c r="C11" s="100"/>
      <c r="D11" s="100"/>
      <c r="E11" s="100"/>
      <c r="F11" s="100"/>
      <c r="G11" s="100"/>
      <c r="H11" s="100"/>
      <c r="I11" s="100"/>
      <c r="J11" s="99"/>
      <c r="K11" s="101" t="s">
        <v>332</v>
      </c>
      <c r="L11" s="28" t="s">
        <v>333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99"/>
      <c r="B12" s="99"/>
      <c r="C12" s="100"/>
      <c r="D12" s="100"/>
      <c r="E12" s="100"/>
      <c r="F12" s="100"/>
      <c r="G12" s="100"/>
      <c r="H12" s="100"/>
      <c r="I12" s="100"/>
      <c r="J12" s="99"/>
      <c r="K12" s="101"/>
      <c r="L12" s="28" t="s">
        <v>334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99"/>
      <c r="B13" s="99"/>
      <c r="C13" s="100"/>
      <c r="D13" s="100"/>
      <c r="E13" s="100"/>
      <c r="F13" s="100"/>
      <c r="G13" s="100"/>
      <c r="H13" s="100"/>
      <c r="I13" s="100"/>
      <c r="J13" s="99"/>
      <c r="K13" s="101"/>
      <c r="L13" s="28" t="s">
        <v>335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99"/>
      <c r="B14" s="99"/>
      <c r="C14" s="100"/>
      <c r="D14" s="100"/>
      <c r="E14" s="100"/>
      <c r="F14" s="100"/>
      <c r="G14" s="100"/>
      <c r="H14" s="100"/>
      <c r="I14" s="100"/>
      <c r="J14" s="99"/>
      <c r="K14" s="101" t="s">
        <v>336</v>
      </c>
      <c r="L14" s="28" t="s">
        <v>337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99"/>
      <c r="B15" s="99"/>
      <c r="C15" s="100"/>
      <c r="D15" s="100"/>
      <c r="E15" s="100"/>
      <c r="F15" s="100"/>
      <c r="G15" s="100"/>
      <c r="H15" s="100"/>
      <c r="I15" s="100"/>
      <c r="J15" s="99"/>
      <c r="K15" s="101"/>
      <c r="L15" s="28" t="s">
        <v>338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99"/>
      <c r="B16" s="99"/>
      <c r="C16" s="100"/>
      <c r="D16" s="100"/>
      <c r="E16" s="100"/>
      <c r="F16" s="100"/>
      <c r="G16" s="100"/>
      <c r="H16" s="100"/>
      <c r="I16" s="100"/>
      <c r="J16" s="99"/>
      <c r="K16" s="101"/>
      <c r="L16" s="28" t="s">
        <v>339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99"/>
      <c r="B17" s="99"/>
      <c r="C17" s="100"/>
      <c r="D17" s="100"/>
      <c r="E17" s="100"/>
      <c r="F17" s="100"/>
      <c r="G17" s="100"/>
      <c r="H17" s="100"/>
      <c r="I17" s="100"/>
      <c r="J17" s="99"/>
      <c r="K17" s="101"/>
      <c r="L17" s="28" t="s">
        <v>340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99"/>
      <c r="B18" s="99"/>
      <c r="C18" s="100"/>
      <c r="D18" s="100"/>
      <c r="E18" s="100"/>
      <c r="F18" s="100"/>
      <c r="G18" s="100"/>
      <c r="H18" s="100"/>
      <c r="I18" s="100"/>
      <c r="J18" s="99"/>
      <c r="K18" s="28" t="s">
        <v>341</v>
      </c>
      <c r="L18" s="28" t="s">
        <v>342</v>
      </c>
      <c r="M18" s="13"/>
      <c r="N18" s="13"/>
      <c r="O18" s="13"/>
      <c r="P18" s="13"/>
      <c r="Q18" s="13"/>
      <c r="R18" s="13"/>
      <c r="S18" s="13"/>
    </row>
    <row r="19" spans="1:19" ht="16.350000000000001" customHeight="1">
      <c r="A19" s="97" t="s">
        <v>206</v>
      </c>
      <c r="B19" s="97"/>
      <c r="C19" s="97"/>
      <c r="D19" s="97"/>
      <c r="E19" s="97"/>
      <c r="F19" s="97"/>
      <c r="G19" s="97"/>
      <c r="H19" s="97"/>
    </row>
  </sheetData>
  <mergeCells count="25"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105" t="str">
        <f>封面!D5&amp;封面!E5</f>
        <v>单位名称：祁东县水利局</v>
      </c>
      <c r="B3" s="105"/>
      <c r="C3" s="105"/>
      <c r="D3" s="105"/>
      <c r="E3" s="105"/>
      <c r="F3" s="46"/>
      <c r="G3" s="46"/>
      <c r="H3" s="46"/>
      <c r="I3" s="46"/>
      <c r="J3" s="46"/>
      <c r="K3" s="46"/>
      <c r="L3" s="46"/>
      <c r="M3" s="46"/>
      <c r="N3" s="46"/>
      <c r="O3" s="46"/>
      <c r="P3" s="106" t="s">
        <v>356</v>
      </c>
      <c r="Q3" s="106"/>
      <c r="R3" s="47"/>
    </row>
    <row r="4" spans="1:18">
      <c r="A4" s="107" t="s">
        <v>357</v>
      </c>
      <c r="B4" s="107" t="s">
        <v>358</v>
      </c>
      <c r="C4" s="107" t="s">
        <v>359</v>
      </c>
      <c r="D4" s="107" t="s">
        <v>360</v>
      </c>
      <c r="E4" s="107" t="s">
        <v>351</v>
      </c>
      <c r="F4" s="108" t="s">
        <v>361</v>
      </c>
      <c r="G4" s="108"/>
      <c r="H4" s="108"/>
      <c r="I4" s="108"/>
      <c r="J4" s="108"/>
      <c r="K4" s="108"/>
      <c r="L4" s="108"/>
      <c r="M4" s="108"/>
      <c r="N4" s="108"/>
      <c r="O4" s="108"/>
      <c r="P4" s="109"/>
      <c r="Q4" s="109"/>
      <c r="R4" s="47"/>
    </row>
    <row r="5" spans="1:18">
      <c r="A5" s="107"/>
      <c r="B5" s="107"/>
      <c r="C5" s="107"/>
      <c r="D5" s="107"/>
      <c r="E5" s="107"/>
      <c r="F5" s="108" t="s">
        <v>133</v>
      </c>
      <c r="G5" s="112" t="s">
        <v>362</v>
      </c>
      <c r="H5" s="111"/>
      <c r="I5" s="111"/>
      <c r="J5" s="111" t="s">
        <v>363</v>
      </c>
      <c r="K5" s="111" t="s">
        <v>364</v>
      </c>
      <c r="L5" s="111" t="s">
        <v>365</v>
      </c>
      <c r="M5" s="111" t="s">
        <v>366</v>
      </c>
      <c r="N5" s="111" t="s">
        <v>145</v>
      </c>
      <c r="O5" s="111" t="s">
        <v>146</v>
      </c>
      <c r="P5" s="111" t="s">
        <v>367</v>
      </c>
      <c r="Q5" s="111" t="s">
        <v>368</v>
      </c>
      <c r="R5" s="47"/>
    </row>
    <row r="6" spans="1:18" ht="36">
      <c r="A6" s="107"/>
      <c r="B6" s="107"/>
      <c r="C6" s="107"/>
      <c r="D6" s="107"/>
      <c r="E6" s="107"/>
      <c r="F6" s="110"/>
      <c r="G6" s="49" t="s">
        <v>135</v>
      </c>
      <c r="H6" s="50" t="s">
        <v>369</v>
      </c>
      <c r="I6" s="51" t="s">
        <v>370</v>
      </c>
      <c r="J6" s="111"/>
      <c r="K6" s="111"/>
      <c r="L6" s="111"/>
      <c r="M6" s="111"/>
      <c r="N6" s="111"/>
      <c r="O6" s="111"/>
      <c r="P6" s="111"/>
      <c r="Q6" s="111"/>
      <c r="R6" s="47"/>
    </row>
    <row r="7" spans="1:18" ht="14.25">
      <c r="A7" s="52" t="s">
        <v>371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  <mergeCell ref="K5:K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4" t="s">
        <v>392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5" t="s">
        <v>356</v>
      </c>
      <c r="Q3" s="115"/>
      <c r="R3" s="47"/>
    </row>
    <row r="4" spans="1:18">
      <c r="A4" s="105" t="str">
        <f>'24政府采购预算表（货物、工程采购）'!A3:E3</f>
        <v>单位名称：祁东县水利局</v>
      </c>
      <c r="B4" s="105"/>
      <c r="C4" s="105"/>
      <c r="D4" s="105"/>
      <c r="E4" s="105"/>
      <c r="F4" s="105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6" t="s">
        <v>393</v>
      </c>
      <c r="B5" s="117"/>
      <c r="C5" s="117"/>
      <c r="D5" s="117"/>
      <c r="E5" s="118"/>
      <c r="F5" s="108" t="s">
        <v>361</v>
      </c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109"/>
      <c r="R5" s="47"/>
    </row>
    <row r="6" spans="1:18">
      <c r="A6" s="113" t="s">
        <v>394</v>
      </c>
      <c r="B6" s="113" t="s">
        <v>358</v>
      </c>
      <c r="C6" s="113" t="s">
        <v>395</v>
      </c>
      <c r="D6" s="113" t="s">
        <v>396</v>
      </c>
      <c r="E6" s="113" t="s">
        <v>397</v>
      </c>
      <c r="F6" s="108" t="s">
        <v>133</v>
      </c>
      <c r="G6" s="112" t="s">
        <v>362</v>
      </c>
      <c r="H6" s="111"/>
      <c r="I6" s="111"/>
      <c r="J6" s="111" t="s">
        <v>363</v>
      </c>
      <c r="K6" s="111" t="s">
        <v>364</v>
      </c>
      <c r="L6" s="111" t="s">
        <v>365</v>
      </c>
      <c r="M6" s="111" t="s">
        <v>366</v>
      </c>
      <c r="N6" s="111" t="s">
        <v>145</v>
      </c>
      <c r="O6" s="111" t="s">
        <v>146</v>
      </c>
      <c r="P6" s="111" t="s">
        <v>367</v>
      </c>
      <c r="Q6" s="111" t="s">
        <v>368</v>
      </c>
      <c r="R6" s="47"/>
    </row>
    <row r="7" spans="1:18" ht="36">
      <c r="A7" s="114"/>
      <c r="B7" s="114"/>
      <c r="C7" s="114"/>
      <c r="D7" s="114"/>
      <c r="E7" s="114"/>
      <c r="F7" s="110"/>
      <c r="G7" s="49" t="s">
        <v>135</v>
      </c>
      <c r="H7" s="50" t="s">
        <v>369</v>
      </c>
      <c r="I7" s="51" t="s">
        <v>370</v>
      </c>
      <c r="J7" s="111"/>
      <c r="K7" s="111"/>
      <c r="L7" s="111"/>
      <c r="M7" s="111"/>
      <c r="N7" s="111"/>
      <c r="O7" s="111"/>
      <c r="P7" s="111"/>
      <c r="Q7" s="111"/>
      <c r="R7" s="47"/>
    </row>
    <row r="8" spans="1:18">
      <c r="A8" s="55" t="s">
        <v>371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  <mergeCell ref="A2:Q2"/>
    <mergeCell ref="P3:Q3"/>
    <mergeCell ref="A4:F4"/>
    <mergeCell ref="A5:E5"/>
    <mergeCell ref="F5:Q5"/>
    <mergeCell ref="A6:A7"/>
    <mergeCell ref="B6:B7"/>
    <mergeCell ref="C6:C7"/>
    <mergeCell ref="D6:D7"/>
    <mergeCell ref="E6:E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A4" sqref="A4:A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372</v>
      </c>
    </row>
    <row r="2" spans="1:4" ht="20.25">
      <c r="A2" s="121" t="s">
        <v>373</v>
      </c>
      <c r="B2" s="121"/>
      <c r="C2" s="121"/>
      <c r="D2" s="59" t="s">
        <v>374</v>
      </c>
    </row>
    <row r="3" spans="1:4" ht="20.25" customHeight="1">
      <c r="A3" s="122" t="str">
        <f>'24政府采购预算表（货物、工程采购）'!A3:E3</f>
        <v>单位名称：祁东县水利局</v>
      </c>
      <c r="B3" s="122"/>
      <c r="C3" s="122"/>
      <c r="D3" s="59"/>
    </row>
    <row r="4" spans="1:4">
      <c r="A4" s="123" t="s">
        <v>375</v>
      </c>
      <c r="B4" s="123" t="s">
        <v>376</v>
      </c>
      <c r="C4" s="123" t="s">
        <v>377</v>
      </c>
      <c r="D4" s="119" t="s">
        <v>378</v>
      </c>
    </row>
    <row r="5" spans="1:4">
      <c r="A5" s="123"/>
      <c r="B5" s="123"/>
      <c r="C5" s="123"/>
      <c r="D5" s="120"/>
    </row>
    <row r="6" spans="1:4">
      <c r="A6" s="60" t="s">
        <v>379</v>
      </c>
      <c r="B6" s="61"/>
      <c r="C6" s="53"/>
      <c r="D6" s="53"/>
    </row>
    <row r="7" spans="1:4">
      <c r="A7" s="60" t="s">
        <v>380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381</v>
      </c>
      <c r="B8" s="62">
        <v>2</v>
      </c>
      <c r="C8" s="63"/>
      <c r="D8" s="63"/>
    </row>
    <row r="9" spans="1:4">
      <c r="A9" s="64" t="s">
        <v>382</v>
      </c>
      <c r="B9" s="62">
        <v>3</v>
      </c>
      <c r="C9" s="63"/>
      <c r="D9" s="63"/>
    </row>
    <row r="10" spans="1:4">
      <c r="A10" s="64" t="s">
        <v>383</v>
      </c>
      <c r="B10" s="65">
        <v>4</v>
      </c>
      <c r="C10" s="63"/>
      <c r="D10" s="63"/>
    </row>
    <row r="11" spans="1:4">
      <c r="A11" s="64" t="s">
        <v>384</v>
      </c>
      <c r="B11" s="62">
        <v>5</v>
      </c>
      <c r="C11" s="63"/>
      <c r="D11" s="63"/>
    </row>
    <row r="12" spans="1:4">
      <c r="A12" s="64" t="s">
        <v>385</v>
      </c>
      <c r="B12" s="62">
        <v>6</v>
      </c>
      <c r="C12" s="63"/>
      <c r="D12" s="63"/>
    </row>
    <row r="13" spans="1:4">
      <c r="A13" s="64" t="s">
        <v>386</v>
      </c>
      <c r="B13" s="62">
        <v>7</v>
      </c>
      <c r="C13" s="63"/>
      <c r="D13" s="63"/>
    </row>
    <row r="14" spans="1:4">
      <c r="A14" s="64" t="s">
        <v>387</v>
      </c>
      <c r="B14" s="62">
        <v>8</v>
      </c>
      <c r="C14" s="63"/>
      <c r="D14" s="63"/>
    </row>
    <row r="15" spans="1:4">
      <c r="A15" s="64" t="s">
        <v>388</v>
      </c>
      <c r="B15" s="62">
        <v>9</v>
      </c>
      <c r="C15" s="63"/>
      <c r="D15" s="63"/>
    </row>
    <row r="16" spans="1:4">
      <c r="A16" s="66" t="s">
        <v>389</v>
      </c>
      <c r="B16" s="62">
        <v>10</v>
      </c>
      <c r="C16" s="63"/>
      <c r="D16" s="63"/>
    </row>
    <row r="17" spans="1:4">
      <c r="A17" s="61" t="s">
        <v>390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3" t="s">
        <v>28</v>
      </c>
    </row>
    <row r="2" spans="1:8" ht="24.2" customHeight="1">
      <c r="A2" s="83" t="s">
        <v>5</v>
      </c>
      <c r="B2" s="83"/>
      <c r="C2" s="83"/>
      <c r="D2" s="83"/>
      <c r="E2" s="83"/>
      <c r="F2" s="83"/>
      <c r="G2" s="83"/>
      <c r="H2" s="83"/>
    </row>
    <row r="3" spans="1:8" ht="17.25" customHeight="1">
      <c r="A3" s="84" t="s">
        <v>399</v>
      </c>
      <c r="B3" s="84"/>
      <c r="C3" s="84"/>
      <c r="D3" s="84"/>
      <c r="E3" s="84"/>
      <c r="F3" s="84"/>
      <c r="G3" s="85" t="s">
        <v>29</v>
      </c>
      <c r="H3" s="85"/>
    </row>
    <row r="4" spans="1:8" ht="17.850000000000001" customHeight="1">
      <c r="A4" s="86" t="s">
        <v>30</v>
      </c>
      <c r="B4" s="86"/>
      <c r="C4" s="86" t="s">
        <v>31</v>
      </c>
      <c r="D4" s="86"/>
      <c r="E4" s="86"/>
      <c r="F4" s="86"/>
      <c r="G4" s="86"/>
      <c r="H4" s="86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3112.75</v>
      </c>
      <c r="C6" s="78" t="s">
        <v>38</v>
      </c>
      <c r="D6" s="14"/>
      <c r="E6" s="11" t="s">
        <v>39</v>
      </c>
      <c r="F6" s="15">
        <f>SUM(F7:F9)</f>
        <v>2874.56</v>
      </c>
      <c r="G6" s="78" t="s">
        <v>40</v>
      </c>
      <c r="H6" s="12">
        <v>2597.7600000000002</v>
      </c>
    </row>
    <row r="7" spans="1:8" ht="16.350000000000001" customHeight="1">
      <c r="A7" s="78" t="s">
        <v>41</v>
      </c>
      <c r="B7" s="12">
        <v>3112.75</v>
      </c>
      <c r="C7" s="78" t="s">
        <v>42</v>
      </c>
      <c r="D7" s="14"/>
      <c r="E7" s="78" t="s">
        <v>43</v>
      </c>
      <c r="F7" s="12">
        <v>2597.7600000000002</v>
      </c>
      <c r="G7" s="78" t="s">
        <v>44</v>
      </c>
      <c r="H7" s="12">
        <v>512.25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274.06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2.74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238.19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238.19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243.45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2.74</v>
      </c>
    </row>
    <row r="15" spans="1:8" ht="16.350000000000001" customHeight="1">
      <c r="A15" s="78" t="s">
        <v>73</v>
      </c>
      <c r="B15" s="12"/>
      <c r="C15" s="78" t="s">
        <v>74</v>
      </c>
      <c r="D15" s="14">
        <v>114.84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>
        <v>2571.87</v>
      </c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182.59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3112.75</v>
      </c>
      <c r="C36" s="11" t="s">
        <v>125</v>
      </c>
      <c r="D36" s="15">
        <f>SUM(D6:D35)</f>
        <v>3112.75</v>
      </c>
      <c r="E36" s="11" t="s">
        <v>125</v>
      </c>
      <c r="F36" s="15">
        <f>SUM(F6,F10,F21)</f>
        <v>3112.75</v>
      </c>
      <c r="G36" s="11" t="s">
        <v>125</v>
      </c>
      <c r="H36" s="15">
        <f>SUM(H6:H19)</f>
        <v>3112.75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3112.75</v>
      </c>
      <c r="C39" s="11" t="s">
        <v>129</v>
      </c>
      <c r="D39" s="15">
        <f>SUM(D36,D37)</f>
        <v>3112.75</v>
      </c>
      <c r="E39" s="11" t="s">
        <v>129</v>
      </c>
      <c r="F39" s="15">
        <f>SUM(F36,F37)</f>
        <v>3112.75</v>
      </c>
      <c r="G39" s="11" t="s">
        <v>129</v>
      </c>
      <c r="H39" s="15">
        <f>SUM(H36,H37)</f>
        <v>3112.75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 t="s">
        <v>29</v>
      </c>
      <c r="Y3" s="85"/>
    </row>
    <row r="4" spans="1:25" ht="22.35" customHeight="1">
      <c r="A4" s="87" t="s">
        <v>131</v>
      </c>
      <c r="B4" s="87" t="s">
        <v>132</v>
      </c>
      <c r="C4" s="87" t="s">
        <v>133</v>
      </c>
      <c r="D4" s="87" t="s">
        <v>134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 t="s">
        <v>126</v>
      </c>
      <c r="T4" s="87"/>
      <c r="U4" s="87"/>
      <c r="V4" s="87"/>
      <c r="W4" s="87"/>
      <c r="X4" s="87"/>
      <c r="Y4" s="87"/>
    </row>
    <row r="5" spans="1:25" ht="22.35" customHeight="1">
      <c r="A5" s="87"/>
      <c r="B5" s="87"/>
      <c r="C5" s="87"/>
      <c r="D5" s="87" t="s">
        <v>135</v>
      </c>
      <c r="E5" s="87" t="s">
        <v>136</v>
      </c>
      <c r="F5" s="87" t="s">
        <v>137</v>
      </c>
      <c r="G5" s="87" t="s">
        <v>138</v>
      </c>
      <c r="H5" s="87" t="s">
        <v>139</v>
      </c>
      <c r="I5" s="87" t="s">
        <v>140</v>
      </c>
      <c r="J5" s="87" t="s">
        <v>141</v>
      </c>
      <c r="K5" s="87"/>
      <c r="L5" s="87"/>
      <c r="M5" s="87"/>
      <c r="N5" s="87" t="s">
        <v>142</v>
      </c>
      <c r="O5" s="87" t="s">
        <v>143</v>
      </c>
      <c r="P5" s="87" t="s">
        <v>144</v>
      </c>
      <c r="Q5" s="87" t="s">
        <v>145</v>
      </c>
      <c r="R5" s="87" t="s">
        <v>146</v>
      </c>
      <c r="S5" s="87" t="s">
        <v>135</v>
      </c>
      <c r="T5" s="87" t="s">
        <v>136</v>
      </c>
      <c r="U5" s="87" t="s">
        <v>137</v>
      </c>
      <c r="V5" s="87" t="s">
        <v>138</v>
      </c>
      <c r="W5" s="87" t="s">
        <v>139</v>
      </c>
      <c r="X5" s="87" t="s">
        <v>140</v>
      </c>
      <c r="Y5" s="87" t="s">
        <v>147</v>
      </c>
    </row>
    <row r="6" spans="1:25" ht="22.35" customHeight="1">
      <c r="A6" s="87"/>
      <c r="B6" s="87"/>
      <c r="C6" s="87"/>
      <c r="D6" s="87"/>
      <c r="E6" s="87"/>
      <c r="F6" s="87"/>
      <c r="G6" s="87"/>
      <c r="H6" s="87"/>
      <c r="I6" s="87"/>
      <c r="J6" s="74" t="s">
        <v>148</v>
      </c>
      <c r="K6" s="74" t="s">
        <v>149</v>
      </c>
      <c r="L6" s="74" t="s">
        <v>150</v>
      </c>
      <c r="M6" s="74" t="s">
        <v>139</v>
      </c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22.9" customHeight="1">
      <c r="A7" s="11"/>
      <c r="B7" s="11" t="s">
        <v>133</v>
      </c>
      <c r="C7" s="17">
        <f t="shared" ref="C7:C9" si="0">D7+S7</f>
        <v>3112.75</v>
      </c>
      <c r="D7" s="17">
        <f t="shared" ref="D7:D9" si="1">SUM(E7:R7)</f>
        <v>3112.75</v>
      </c>
      <c r="E7" s="17">
        <f>E9</f>
        <v>3112.75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402</v>
      </c>
      <c r="B8" s="18" t="s">
        <v>398</v>
      </c>
      <c r="C8" s="17">
        <f t="shared" si="0"/>
        <v>3112.75</v>
      </c>
      <c r="D8" s="17">
        <f t="shared" si="1"/>
        <v>3112.75</v>
      </c>
      <c r="E8" s="17">
        <f>E9</f>
        <v>3112.75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402001</v>
      </c>
      <c r="B9" s="19" t="s">
        <v>398</v>
      </c>
      <c r="C9" s="14">
        <f t="shared" si="0"/>
        <v>3112.75</v>
      </c>
      <c r="D9" s="14">
        <f t="shared" si="1"/>
        <v>3112.75</v>
      </c>
      <c r="E9" s="12">
        <v>3112.75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X5:X6"/>
    <mergeCell ref="Y5:Y6"/>
    <mergeCell ref="S5:S6"/>
    <mergeCell ref="T5:T6"/>
    <mergeCell ref="U5:U6"/>
    <mergeCell ref="V5:V6"/>
    <mergeCell ref="W5:W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5" customWidth="1"/>
    <col min="2" max="2" width="4.875" style="125" customWidth="1"/>
    <col min="3" max="3" width="5" style="125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4"/>
      <c r="D1" s="31"/>
      <c r="K1" s="75" t="s">
        <v>151</v>
      </c>
    </row>
    <row r="2" spans="1:11" ht="31.9" customHeight="1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4.95" customHeight="1">
      <c r="A3" s="91" t="s">
        <v>399</v>
      </c>
      <c r="B3" s="91"/>
      <c r="C3" s="91"/>
      <c r="D3" s="91"/>
      <c r="E3" s="91"/>
      <c r="F3" s="91"/>
      <c r="G3" s="91"/>
      <c r="H3" s="91"/>
      <c r="I3" s="91"/>
      <c r="J3" s="91"/>
      <c r="K3" s="76" t="s">
        <v>29</v>
      </c>
    </row>
    <row r="4" spans="1:11" ht="27.6" customHeight="1">
      <c r="A4" s="127" t="s">
        <v>152</v>
      </c>
      <c r="B4" s="127"/>
      <c r="C4" s="127"/>
      <c r="D4" s="128" t="s">
        <v>153</v>
      </c>
      <c r="E4" s="128" t="s">
        <v>154</v>
      </c>
      <c r="F4" s="128" t="s">
        <v>133</v>
      </c>
      <c r="G4" s="128" t="s">
        <v>155</v>
      </c>
      <c r="H4" s="128" t="s">
        <v>156</v>
      </c>
      <c r="I4" s="128" t="s">
        <v>157</v>
      </c>
      <c r="J4" s="128" t="s">
        <v>158</v>
      </c>
      <c r="K4" s="128" t="s">
        <v>159</v>
      </c>
    </row>
    <row r="5" spans="1:11" ht="25.9" customHeight="1">
      <c r="A5" s="129" t="s">
        <v>160</v>
      </c>
      <c r="B5" s="129" t="s">
        <v>161</v>
      </c>
      <c r="C5" s="129" t="s">
        <v>162</v>
      </c>
      <c r="D5" s="128"/>
      <c r="E5" s="128"/>
      <c r="F5" s="128"/>
      <c r="G5" s="128"/>
      <c r="H5" s="128"/>
      <c r="I5" s="128"/>
      <c r="J5" s="128"/>
      <c r="K5" s="128"/>
    </row>
    <row r="6" spans="1:11" ht="22.9" customHeight="1">
      <c r="A6" s="130"/>
      <c r="B6" s="130"/>
      <c r="C6" s="130"/>
      <c r="D6" s="131" t="s">
        <v>133</v>
      </c>
      <c r="E6" s="131"/>
      <c r="F6" s="132">
        <f t="shared" ref="F6:K6" si="0">SUMPRODUCT(($C$9:$C$20&lt;&gt;"")*F9:F20)</f>
        <v>3112.75</v>
      </c>
      <c r="G6" s="132">
        <f t="shared" si="0"/>
        <v>2874.56</v>
      </c>
      <c r="H6" s="132">
        <f t="shared" si="0"/>
        <v>238.19</v>
      </c>
      <c r="I6" s="132">
        <f t="shared" si="0"/>
        <v>0</v>
      </c>
      <c r="J6" s="131">
        <f t="shared" si="0"/>
        <v>0</v>
      </c>
      <c r="K6" s="131">
        <f t="shared" si="0"/>
        <v>0</v>
      </c>
    </row>
    <row r="7" spans="1:11" ht="22.9" customHeight="1">
      <c r="A7" s="133"/>
      <c r="B7" s="133"/>
      <c r="C7" s="133"/>
      <c r="D7" s="134">
        <v>402</v>
      </c>
      <c r="E7" s="134" t="s">
        <v>398</v>
      </c>
      <c r="F7" s="132">
        <f t="shared" ref="F7:K7" si="1">SUMPRODUCT(($C$9:$C$20&lt;&gt;"")*F9:F20)</f>
        <v>3112.75</v>
      </c>
      <c r="G7" s="132">
        <f t="shared" si="1"/>
        <v>2874.56</v>
      </c>
      <c r="H7" s="132">
        <f t="shared" si="1"/>
        <v>238.19</v>
      </c>
      <c r="I7" s="132">
        <f t="shared" si="1"/>
        <v>0</v>
      </c>
      <c r="J7" s="131">
        <f t="shared" si="1"/>
        <v>0</v>
      </c>
      <c r="K7" s="131">
        <f t="shared" si="1"/>
        <v>0</v>
      </c>
    </row>
    <row r="8" spans="1:11" s="32" customFormat="1" ht="22.9" customHeight="1">
      <c r="A8" s="133"/>
      <c r="B8" s="133"/>
      <c r="C8" s="133"/>
      <c r="D8" s="134">
        <v>402001</v>
      </c>
      <c r="E8" s="134" t="s">
        <v>398</v>
      </c>
      <c r="F8" s="132">
        <f t="shared" ref="F8:K8" si="2">SUMPRODUCT(($C$9:$C$20&lt;&gt;"")*F9:F20)</f>
        <v>3112.75</v>
      </c>
      <c r="G8" s="132">
        <f t="shared" si="2"/>
        <v>2874.56</v>
      </c>
      <c r="H8" s="132">
        <f t="shared" si="2"/>
        <v>238.19</v>
      </c>
      <c r="I8" s="132">
        <f t="shared" si="2"/>
        <v>0</v>
      </c>
      <c r="J8" s="131">
        <f t="shared" si="2"/>
        <v>0</v>
      </c>
      <c r="K8" s="131">
        <f t="shared" si="2"/>
        <v>0</v>
      </c>
    </row>
    <row r="9" spans="1:11" s="32" customFormat="1" ht="28.5" customHeight="1">
      <c r="A9" s="135" t="s">
        <v>400</v>
      </c>
      <c r="B9" s="135" t="s">
        <v>401</v>
      </c>
      <c r="C9" s="135" t="s">
        <v>401</v>
      </c>
      <c r="D9" s="136">
        <v>402001</v>
      </c>
      <c r="E9" s="137" t="s">
        <v>402</v>
      </c>
      <c r="F9" s="138">
        <v>2571.87</v>
      </c>
      <c r="G9" s="138">
        <v>2333.6799999999998</v>
      </c>
      <c r="H9" s="138">
        <v>238.19</v>
      </c>
      <c r="I9" s="138"/>
      <c r="J9" s="137"/>
      <c r="K9" s="137"/>
    </row>
    <row r="10" spans="1:11" s="32" customFormat="1" ht="28.5" customHeight="1">
      <c r="A10" s="135" t="s">
        <v>400</v>
      </c>
      <c r="B10" s="135" t="s">
        <v>403</v>
      </c>
      <c r="C10" s="135" t="s">
        <v>401</v>
      </c>
      <c r="D10" s="136">
        <v>402001</v>
      </c>
      <c r="E10" s="137" t="s">
        <v>404</v>
      </c>
      <c r="F10" s="138">
        <v>2571.87</v>
      </c>
      <c r="G10" s="138">
        <v>2333.6799999999998</v>
      </c>
      <c r="H10" s="138">
        <v>238.19</v>
      </c>
      <c r="I10" s="138"/>
      <c r="J10" s="137"/>
      <c r="K10" s="137"/>
    </row>
    <row r="11" spans="1:11" s="32" customFormat="1" ht="28.5" customHeight="1">
      <c r="A11" s="135" t="s">
        <v>400</v>
      </c>
      <c r="B11" s="135" t="s">
        <v>403</v>
      </c>
      <c r="C11" s="135" t="s">
        <v>405</v>
      </c>
      <c r="D11" s="136">
        <v>402001</v>
      </c>
      <c r="E11" s="137" t="s">
        <v>406</v>
      </c>
      <c r="F11" s="138">
        <v>2571.87</v>
      </c>
      <c r="G11" s="138">
        <v>2333.6799999999998</v>
      </c>
      <c r="H11" s="138">
        <v>238.19</v>
      </c>
      <c r="I11" s="138"/>
      <c r="J11" s="137"/>
      <c r="K11" s="137"/>
    </row>
    <row r="12" spans="1:11" s="32" customFormat="1" ht="28.5" customHeight="1">
      <c r="A12" s="135" t="s">
        <v>407</v>
      </c>
      <c r="B12" s="135" t="s">
        <v>401</v>
      </c>
      <c r="C12" s="135" t="s">
        <v>401</v>
      </c>
      <c r="D12" s="136">
        <v>402001</v>
      </c>
      <c r="E12" s="137" t="s">
        <v>408</v>
      </c>
      <c r="F12" s="138">
        <v>243.45</v>
      </c>
      <c r="G12" s="138">
        <v>243.45</v>
      </c>
      <c r="H12" s="138"/>
      <c r="I12" s="138"/>
      <c r="J12" s="137"/>
      <c r="K12" s="137"/>
    </row>
    <row r="13" spans="1:11" s="32" customFormat="1" ht="28.5" customHeight="1">
      <c r="A13" s="135" t="s">
        <v>407</v>
      </c>
      <c r="B13" s="135" t="s">
        <v>409</v>
      </c>
      <c r="C13" s="135" t="s">
        <v>401</v>
      </c>
      <c r="D13" s="136">
        <v>402001</v>
      </c>
      <c r="E13" s="137" t="s">
        <v>410</v>
      </c>
      <c r="F13" s="138">
        <v>243.45</v>
      </c>
      <c r="G13" s="138">
        <v>243.45</v>
      </c>
      <c r="H13" s="138"/>
      <c r="I13" s="138"/>
      <c r="J13" s="137"/>
      <c r="K13" s="137"/>
    </row>
    <row r="14" spans="1:11" s="32" customFormat="1" ht="28.5" customHeight="1">
      <c r="A14" s="135" t="s">
        <v>407</v>
      </c>
      <c r="B14" s="135" t="s">
        <v>409</v>
      </c>
      <c r="C14" s="135" t="s">
        <v>409</v>
      </c>
      <c r="D14" s="136">
        <v>402001</v>
      </c>
      <c r="E14" s="137" t="s">
        <v>411</v>
      </c>
      <c r="F14" s="138">
        <v>243.45</v>
      </c>
      <c r="G14" s="138">
        <v>243.45</v>
      </c>
      <c r="H14" s="138"/>
      <c r="I14" s="138"/>
      <c r="J14" s="137"/>
      <c r="K14" s="137"/>
    </row>
    <row r="15" spans="1:11" s="32" customFormat="1" ht="28.5" customHeight="1">
      <c r="A15" s="135" t="s">
        <v>412</v>
      </c>
      <c r="B15" s="135" t="s">
        <v>401</v>
      </c>
      <c r="C15" s="135" t="s">
        <v>401</v>
      </c>
      <c r="D15" s="136">
        <v>402001</v>
      </c>
      <c r="E15" s="137" t="s">
        <v>413</v>
      </c>
      <c r="F15" s="138">
        <v>114.84</v>
      </c>
      <c r="G15" s="138">
        <v>114.84</v>
      </c>
      <c r="H15" s="138"/>
      <c r="I15" s="138"/>
      <c r="J15" s="137"/>
      <c r="K15" s="137"/>
    </row>
    <row r="16" spans="1:11" s="32" customFormat="1" ht="28.5" customHeight="1">
      <c r="A16" s="135" t="s">
        <v>412</v>
      </c>
      <c r="B16" s="135" t="s">
        <v>414</v>
      </c>
      <c r="C16" s="135" t="s">
        <v>401</v>
      </c>
      <c r="D16" s="136">
        <v>402001</v>
      </c>
      <c r="E16" s="137" t="s">
        <v>415</v>
      </c>
      <c r="F16" s="138">
        <v>114.84</v>
      </c>
      <c r="G16" s="138">
        <v>114.84</v>
      </c>
      <c r="H16" s="138"/>
      <c r="I16" s="138"/>
      <c r="J16" s="137"/>
      <c r="K16" s="137"/>
    </row>
    <row r="17" spans="1:11" s="32" customFormat="1" ht="28.5" customHeight="1">
      <c r="A17" s="135" t="s">
        <v>412</v>
      </c>
      <c r="B17" s="135" t="s">
        <v>414</v>
      </c>
      <c r="C17" s="135" t="s">
        <v>405</v>
      </c>
      <c r="D17" s="136">
        <v>402001</v>
      </c>
      <c r="E17" s="137" t="s">
        <v>416</v>
      </c>
      <c r="F17" s="138">
        <v>114.84</v>
      </c>
      <c r="G17" s="138">
        <v>114.84</v>
      </c>
      <c r="H17" s="138"/>
      <c r="I17" s="138"/>
      <c r="J17" s="137"/>
      <c r="K17" s="137"/>
    </row>
    <row r="18" spans="1:11" s="32" customFormat="1" ht="28.5" customHeight="1">
      <c r="A18" s="135" t="s">
        <v>417</v>
      </c>
      <c r="B18" s="135" t="s">
        <v>401</v>
      </c>
      <c r="C18" s="135" t="s">
        <v>401</v>
      </c>
      <c r="D18" s="136">
        <v>402001</v>
      </c>
      <c r="E18" s="137" t="s">
        <v>418</v>
      </c>
      <c r="F18" s="138">
        <v>182.59</v>
      </c>
      <c r="G18" s="138">
        <v>182.59</v>
      </c>
      <c r="H18" s="138"/>
      <c r="I18" s="138"/>
      <c r="J18" s="137"/>
      <c r="K18" s="137"/>
    </row>
    <row r="19" spans="1:11" s="32" customFormat="1" ht="28.5" customHeight="1">
      <c r="A19" s="135" t="s">
        <v>417</v>
      </c>
      <c r="B19" s="135" t="s">
        <v>419</v>
      </c>
      <c r="C19" s="135" t="s">
        <v>401</v>
      </c>
      <c r="D19" s="136">
        <v>402001</v>
      </c>
      <c r="E19" s="137" t="s">
        <v>420</v>
      </c>
      <c r="F19" s="138">
        <v>182.59</v>
      </c>
      <c r="G19" s="138">
        <v>182.59</v>
      </c>
      <c r="H19" s="138"/>
      <c r="I19" s="138"/>
      <c r="J19" s="137"/>
      <c r="K19" s="137"/>
    </row>
    <row r="20" spans="1:11" s="32" customFormat="1" ht="28.5" customHeight="1">
      <c r="A20" s="135" t="s">
        <v>417</v>
      </c>
      <c r="B20" s="135" t="s">
        <v>419</v>
      </c>
      <c r="C20" s="135" t="s">
        <v>405</v>
      </c>
      <c r="D20" s="136">
        <v>402001</v>
      </c>
      <c r="E20" s="137" t="s">
        <v>215</v>
      </c>
      <c r="F20" s="138">
        <v>182.59</v>
      </c>
      <c r="G20" s="138">
        <v>182.59</v>
      </c>
      <c r="H20" s="138"/>
      <c r="I20" s="138"/>
      <c r="J20" s="137"/>
      <c r="K20" s="137"/>
    </row>
    <row r="21" spans="1:11" s="32" customFormat="1" ht="28.5" customHeight="1">
      <c r="A21" s="126"/>
      <c r="B21" s="126"/>
      <c r="C21" s="126"/>
      <c r="D21" s="33"/>
      <c r="E21" s="34"/>
      <c r="F21" s="35"/>
      <c r="G21" s="35"/>
      <c r="H21" s="35"/>
      <c r="I21" s="35"/>
      <c r="J21" s="34"/>
      <c r="K21" s="34"/>
    </row>
    <row r="22" spans="1:11" s="32" customFormat="1" ht="28.5" customHeight="1">
      <c r="A22" s="126"/>
      <c r="B22" s="126"/>
      <c r="C22" s="126"/>
      <c r="D22" s="33"/>
      <c r="E22" s="34"/>
      <c r="F22" s="35"/>
      <c r="G22" s="35"/>
      <c r="H22" s="35"/>
      <c r="I22" s="35"/>
      <c r="J22" s="34"/>
      <c r="K22" s="34"/>
    </row>
    <row r="23" spans="1:11" s="32" customFormat="1" ht="28.5" customHeight="1">
      <c r="A23" s="126"/>
      <c r="B23" s="126"/>
      <c r="C23" s="126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6"/>
      <c r="B24" s="126"/>
      <c r="C24" s="126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6"/>
      <c r="B25" s="126"/>
      <c r="C25" s="126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6"/>
      <c r="B26" s="126"/>
      <c r="C26" s="126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6"/>
      <c r="B27" s="126"/>
      <c r="C27" s="126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6"/>
      <c r="B28" s="126"/>
      <c r="C28" s="126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6"/>
      <c r="B29" s="126"/>
      <c r="C29" s="126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6"/>
      <c r="B30" s="126"/>
      <c r="C30" s="126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6"/>
      <c r="B31" s="126"/>
      <c r="C31" s="126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6"/>
      <c r="B32" s="126"/>
      <c r="C32" s="126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6"/>
      <c r="B33" s="126"/>
      <c r="C33" s="126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6"/>
      <c r="B34" s="126"/>
      <c r="C34" s="126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6"/>
      <c r="B35" s="126"/>
      <c r="C35" s="126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6"/>
      <c r="B36" s="126"/>
      <c r="C36" s="126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6"/>
      <c r="B37" s="126"/>
      <c r="C37" s="126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6"/>
      <c r="B38" s="126"/>
      <c r="C38" s="126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6"/>
      <c r="B39" s="126"/>
      <c r="C39" s="126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6"/>
      <c r="B40" s="126"/>
      <c r="C40" s="126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6"/>
      <c r="B41" s="126"/>
      <c r="C41" s="126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6"/>
      <c r="B42" s="126"/>
      <c r="C42" s="126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6"/>
      <c r="B43" s="126"/>
      <c r="C43" s="126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6"/>
      <c r="B44" s="126"/>
      <c r="C44" s="126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6"/>
      <c r="B45" s="126"/>
      <c r="C45" s="126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6"/>
      <c r="B46" s="126"/>
      <c r="C46" s="126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6"/>
      <c r="B47" s="126"/>
      <c r="C47" s="126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6"/>
      <c r="B48" s="126"/>
      <c r="C48" s="126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6"/>
      <c r="B49" s="126"/>
      <c r="C49" s="126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6"/>
      <c r="B50" s="126"/>
      <c r="C50" s="126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6"/>
      <c r="B51" s="126"/>
      <c r="C51" s="126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6"/>
      <c r="B52" s="126"/>
      <c r="C52" s="126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6"/>
      <c r="B53" s="126"/>
      <c r="C53" s="126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6"/>
      <c r="B54" s="126"/>
      <c r="C54" s="126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6"/>
      <c r="B55" s="126"/>
      <c r="C55" s="126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6"/>
      <c r="B56" s="126"/>
      <c r="C56" s="126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6"/>
      <c r="B57" s="126"/>
      <c r="C57" s="126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6"/>
      <c r="B58" s="126"/>
      <c r="C58" s="126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6"/>
      <c r="B59" s="126"/>
      <c r="C59" s="126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6"/>
      <c r="B60" s="126"/>
      <c r="C60" s="126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6"/>
      <c r="B61" s="126"/>
      <c r="C61" s="126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6"/>
      <c r="B62" s="126"/>
      <c r="C62" s="126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6"/>
      <c r="B63" s="126"/>
      <c r="C63" s="126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6"/>
      <c r="B64" s="126"/>
      <c r="C64" s="126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6"/>
      <c r="B65" s="126"/>
      <c r="C65" s="126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6"/>
      <c r="B66" s="126"/>
      <c r="C66" s="126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6"/>
      <c r="B67" s="126"/>
      <c r="C67" s="126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6"/>
      <c r="B68" s="126"/>
      <c r="C68" s="126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6"/>
      <c r="B69" s="126"/>
      <c r="C69" s="126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6"/>
      <c r="B70" s="126"/>
      <c r="C70" s="126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6"/>
      <c r="B71" s="126"/>
      <c r="C71" s="126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6"/>
      <c r="B72" s="126"/>
      <c r="C72" s="126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6"/>
      <c r="B73" s="126"/>
      <c r="C73" s="126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6"/>
      <c r="B74" s="126"/>
      <c r="C74" s="126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6"/>
      <c r="B75" s="126"/>
      <c r="C75" s="126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6"/>
      <c r="B76" s="126"/>
      <c r="C76" s="126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6"/>
      <c r="B77" s="126"/>
      <c r="C77" s="126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6"/>
      <c r="B78" s="126"/>
      <c r="C78" s="126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6"/>
      <c r="B79" s="126"/>
      <c r="C79" s="126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6"/>
      <c r="B80" s="126"/>
      <c r="C80" s="126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6"/>
      <c r="B81" s="126"/>
      <c r="C81" s="126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6"/>
      <c r="B82" s="126"/>
      <c r="C82" s="126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6"/>
      <c r="B83" s="126"/>
      <c r="C83" s="126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6"/>
      <c r="B84" s="126"/>
      <c r="C84" s="126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6"/>
      <c r="B85" s="126"/>
      <c r="C85" s="126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6"/>
      <c r="B86" s="126"/>
      <c r="C86" s="126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6"/>
      <c r="B87" s="126"/>
      <c r="C87" s="126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6"/>
      <c r="B88" s="126"/>
      <c r="C88" s="126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6"/>
      <c r="B89" s="126"/>
      <c r="C89" s="126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6"/>
      <c r="B90" s="126"/>
      <c r="C90" s="126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6"/>
      <c r="B91" s="126"/>
      <c r="C91" s="126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6"/>
      <c r="B92" s="126"/>
      <c r="C92" s="126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6"/>
      <c r="B93" s="126"/>
      <c r="C93" s="126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6"/>
      <c r="B94" s="126"/>
      <c r="C94" s="126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6"/>
      <c r="B95" s="126"/>
      <c r="C95" s="126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6"/>
      <c r="B96" s="126"/>
      <c r="C96" s="126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6"/>
      <c r="B97" s="126"/>
      <c r="C97" s="126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6"/>
      <c r="B98" s="126"/>
      <c r="C98" s="126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6"/>
      <c r="B99" s="126"/>
      <c r="C99" s="126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6"/>
      <c r="B100" s="126"/>
      <c r="C100" s="126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6"/>
      <c r="B101" s="126"/>
      <c r="C101" s="126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6"/>
      <c r="B102" s="126"/>
      <c r="C102" s="126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6"/>
      <c r="B103" s="126"/>
      <c r="C103" s="126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6"/>
      <c r="B104" s="126"/>
      <c r="C104" s="126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6"/>
      <c r="B105" s="126"/>
      <c r="C105" s="126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6"/>
      <c r="B106" s="126"/>
      <c r="C106" s="126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6"/>
      <c r="B107" s="126"/>
      <c r="C107" s="126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6"/>
      <c r="B108" s="126"/>
      <c r="C108" s="126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6"/>
      <c r="B109" s="126"/>
      <c r="C109" s="126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6"/>
      <c r="B110" s="126"/>
      <c r="C110" s="126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6"/>
      <c r="B111" s="126"/>
      <c r="C111" s="126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6"/>
      <c r="B112" s="126"/>
      <c r="C112" s="126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6"/>
      <c r="B113" s="126"/>
      <c r="C113" s="126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6"/>
      <c r="B114" s="126"/>
      <c r="C114" s="126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6"/>
      <c r="B115" s="126"/>
      <c r="C115" s="126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6"/>
      <c r="B116" s="126"/>
      <c r="C116" s="126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6"/>
      <c r="B117" s="126"/>
      <c r="C117" s="126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6"/>
      <c r="B118" s="126"/>
      <c r="C118" s="126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6"/>
      <c r="B119" s="126"/>
      <c r="C119" s="126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6"/>
      <c r="B120" s="126"/>
      <c r="C120" s="126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6"/>
      <c r="B121" s="126"/>
      <c r="C121" s="126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6"/>
      <c r="B122" s="126"/>
      <c r="C122" s="126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6"/>
      <c r="B123" s="126"/>
      <c r="C123" s="126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6"/>
      <c r="B124" s="126"/>
      <c r="C124" s="126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6"/>
      <c r="B125" s="126"/>
      <c r="C125" s="126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6"/>
      <c r="B126" s="126"/>
      <c r="C126" s="126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6"/>
      <c r="B127" s="126"/>
      <c r="C127" s="126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6"/>
      <c r="B128" s="126"/>
      <c r="C128" s="126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6"/>
      <c r="B129" s="126"/>
      <c r="C129" s="126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6"/>
      <c r="B130" s="126"/>
      <c r="C130" s="126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6"/>
      <c r="B131" s="126"/>
      <c r="C131" s="126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6"/>
      <c r="B132" s="126"/>
      <c r="C132" s="126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6"/>
      <c r="B133" s="126"/>
      <c r="C133" s="126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6"/>
      <c r="B134" s="126"/>
      <c r="C134" s="126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6"/>
      <c r="B135" s="126"/>
      <c r="C135" s="126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6"/>
      <c r="B136" s="126"/>
      <c r="C136" s="126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6"/>
      <c r="B137" s="126"/>
      <c r="C137" s="126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6"/>
      <c r="B138" s="126"/>
      <c r="C138" s="126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6"/>
      <c r="B139" s="126"/>
      <c r="C139" s="126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6"/>
      <c r="B140" s="126"/>
      <c r="C140" s="126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6"/>
      <c r="B141" s="126"/>
      <c r="C141" s="126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6"/>
      <c r="B142" s="126"/>
      <c r="C142" s="126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6"/>
      <c r="B143" s="126"/>
      <c r="C143" s="126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6"/>
      <c r="B144" s="126"/>
      <c r="C144" s="126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6"/>
      <c r="B145" s="126"/>
      <c r="C145" s="126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6"/>
      <c r="B146" s="126"/>
      <c r="C146" s="126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6"/>
      <c r="B147" s="126"/>
      <c r="C147" s="126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6"/>
      <c r="B148" s="126"/>
      <c r="C148" s="126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6"/>
      <c r="B149" s="126"/>
      <c r="C149" s="126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6"/>
      <c r="B150" s="126"/>
      <c r="C150" s="126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6"/>
      <c r="B151" s="126"/>
      <c r="C151" s="126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6"/>
      <c r="B152" s="126"/>
      <c r="C152" s="126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6"/>
      <c r="B153" s="126"/>
      <c r="C153" s="126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6"/>
      <c r="B154" s="126"/>
      <c r="C154" s="126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6"/>
      <c r="B155" s="126"/>
      <c r="C155" s="126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6"/>
      <c r="B156" s="126"/>
      <c r="C156" s="126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6"/>
      <c r="B157" s="126"/>
      <c r="C157" s="126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6"/>
      <c r="B158" s="126"/>
      <c r="C158" s="126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6"/>
      <c r="B159" s="126"/>
      <c r="C159" s="126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6"/>
      <c r="B160" s="126"/>
      <c r="C160" s="126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6"/>
      <c r="B161" s="126"/>
      <c r="C161" s="126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6"/>
      <c r="B162" s="126"/>
      <c r="C162" s="126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6"/>
      <c r="B163" s="126"/>
      <c r="C163" s="126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6"/>
      <c r="B164" s="126"/>
      <c r="C164" s="126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6"/>
      <c r="B165" s="126"/>
      <c r="C165" s="126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6"/>
      <c r="B166" s="126"/>
      <c r="C166" s="126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6"/>
      <c r="B167" s="126"/>
      <c r="C167" s="126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6"/>
      <c r="B168" s="126"/>
      <c r="C168" s="126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6"/>
      <c r="B169" s="126"/>
      <c r="C169" s="126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6"/>
      <c r="B170" s="126"/>
      <c r="C170" s="126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6"/>
      <c r="B171" s="126"/>
      <c r="C171" s="126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6"/>
      <c r="B172" s="126"/>
      <c r="C172" s="126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6"/>
      <c r="B173" s="126"/>
      <c r="C173" s="126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6"/>
      <c r="B174" s="126"/>
      <c r="C174" s="126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6"/>
      <c r="B175" s="126"/>
      <c r="C175" s="126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6"/>
      <c r="B176" s="126"/>
      <c r="C176" s="126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6"/>
      <c r="B177" s="126"/>
      <c r="C177" s="126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6"/>
      <c r="B178" s="126"/>
      <c r="C178" s="126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6"/>
      <c r="B179" s="126"/>
      <c r="C179" s="126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6"/>
      <c r="B180" s="126"/>
      <c r="C180" s="126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6"/>
      <c r="B181" s="126"/>
      <c r="C181" s="126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6"/>
      <c r="B182" s="126"/>
      <c r="C182" s="126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6"/>
      <c r="B183" s="126"/>
      <c r="C183" s="126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6"/>
      <c r="B184" s="126"/>
      <c r="C184" s="126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6"/>
      <c r="B185" s="126"/>
      <c r="C185" s="126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6"/>
      <c r="B186" s="126"/>
      <c r="C186" s="126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6"/>
      <c r="B187" s="126"/>
      <c r="C187" s="126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6"/>
      <c r="B188" s="126"/>
      <c r="C188" s="126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6"/>
      <c r="B189" s="126"/>
      <c r="C189" s="126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6"/>
      <c r="B190" s="126"/>
      <c r="C190" s="126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6"/>
      <c r="B191" s="126"/>
      <c r="C191" s="126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6"/>
      <c r="B192" s="126"/>
      <c r="C192" s="126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6"/>
      <c r="B193" s="126"/>
      <c r="C193" s="126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6"/>
      <c r="B194" s="126"/>
      <c r="C194" s="126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6"/>
      <c r="B195" s="126"/>
      <c r="C195" s="126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6"/>
      <c r="B196" s="126"/>
      <c r="C196" s="126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6"/>
      <c r="B197" s="126"/>
      <c r="C197" s="126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6"/>
      <c r="B198" s="126"/>
      <c r="C198" s="126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6"/>
      <c r="B199" s="126"/>
      <c r="C199" s="126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6"/>
      <c r="B200" s="126"/>
      <c r="C200" s="126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6"/>
      <c r="B201" s="126"/>
      <c r="C201" s="126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6"/>
      <c r="B202" s="126"/>
      <c r="C202" s="126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6"/>
      <c r="B203" s="126"/>
      <c r="C203" s="126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6"/>
      <c r="B204" s="126"/>
      <c r="C204" s="126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6"/>
      <c r="B205" s="126"/>
      <c r="C205" s="126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6"/>
      <c r="B206" s="126"/>
      <c r="C206" s="126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6"/>
      <c r="B207" s="126"/>
      <c r="C207" s="126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6"/>
      <c r="B208" s="126"/>
      <c r="C208" s="126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6"/>
      <c r="B209" s="126"/>
      <c r="C209" s="126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6"/>
      <c r="B210" s="126"/>
      <c r="C210" s="126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6"/>
      <c r="B211" s="126"/>
      <c r="C211" s="126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6"/>
      <c r="B212" s="126"/>
      <c r="C212" s="126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6"/>
      <c r="B213" s="126"/>
      <c r="C213" s="126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6"/>
      <c r="B214" s="126"/>
      <c r="C214" s="126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6"/>
      <c r="B215" s="126"/>
      <c r="C215" s="126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6"/>
      <c r="B216" s="126"/>
      <c r="C216" s="126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6"/>
      <c r="B217" s="126"/>
      <c r="C217" s="126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6"/>
      <c r="B218" s="126"/>
      <c r="C218" s="126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6"/>
      <c r="B219" s="126"/>
      <c r="C219" s="126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6"/>
      <c r="B220" s="126"/>
      <c r="C220" s="126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6"/>
      <c r="B221" s="126"/>
      <c r="C221" s="126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6"/>
      <c r="B222" s="126"/>
      <c r="C222" s="126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6"/>
      <c r="B223" s="126"/>
      <c r="C223" s="126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6"/>
      <c r="B224" s="126"/>
      <c r="C224" s="126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6"/>
      <c r="B225" s="126"/>
      <c r="C225" s="126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6"/>
      <c r="B226" s="126"/>
      <c r="C226" s="126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6"/>
      <c r="B227" s="126"/>
      <c r="C227" s="126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6"/>
      <c r="B228" s="126"/>
      <c r="C228" s="126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6"/>
      <c r="B229" s="126"/>
      <c r="C229" s="126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6"/>
      <c r="B230" s="126"/>
      <c r="C230" s="126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6"/>
      <c r="B231" s="126"/>
      <c r="C231" s="126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6"/>
      <c r="B232" s="126"/>
      <c r="C232" s="126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6"/>
      <c r="B233" s="126"/>
      <c r="C233" s="126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6"/>
      <c r="B234" s="126"/>
      <c r="C234" s="126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6"/>
      <c r="B235" s="126"/>
      <c r="C235" s="126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6"/>
      <c r="B236" s="126"/>
      <c r="C236" s="126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6"/>
      <c r="B237" s="126"/>
      <c r="C237" s="126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6"/>
      <c r="B238" s="126"/>
      <c r="C238" s="126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6"/>
      <c r="B239" s="126"/>
      <c r="C239" s="126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6"/>
      <c r="B240" s="126"/>
      <c r="C240" s="126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6"/>
      <c r="B241" s="126"/>
      <c r="C241" s="126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6"/>
      <c r="B242" s="126"/>
      <c r="C242" s="126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6"/>
      <c r="B243" s="126"/>
      <c r="C243" s="126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6"/>
      <c r="B244" s="126"/>
      <c r="C244" s="126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6"/>
      <c r="B245" s="126"/>
      <c r="C245" s="126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6"/>
      <c r="B246" s="126"/>
      <c r="C246" s="126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6"/>
      <c r="B247" s="126"/>
      <c r="C247" s="126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6"/>
      <c r="B248" s="126"/>
      <c r="C248" s="126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6"/>
      <c r="B249" s="126"/>
      <c r="C249" s="126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6"/>
      <c r="B250" s="126"/>
      <c r="C250" s="126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6"/>
      <c r="B251" s="126"/>
      <c r="C251" s="126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6"/>
      <c r="B252" s="126"/>
      <c r="C252" s="126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6"/>
      <c r="B253" s="126"/>
      <c r="C253" s="126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6"/>
      <c r="B254" s="126"/>
      <c r="C254" s="126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6"/>
      <c r="B255" s="126"/>
      <c r="C255" s="126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6"/>
      <c r="B256" s="126"/>
      <c r="C256" s="126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6"/>
      <c r="B257" s="126"/>
      <c r="C257" s="126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6"/>
      <c r="B258" s="126"/>
      <c r="C258" s="126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6"/>
      <c r="B259" s="126"/>
      <c r="C259" s="126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6"/>
      <c r="B260" s="126"/>
      <c r="C260" s="126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6"/>
      <c r="B261" s="126"/>
      <c r="C261" s="126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6"/>
      <c r="B262" s="126"/>
      <c r="C262" s="126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6"/>
      <c r="B263" s="126"/>
      <c r="C263" s="126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6"/>
      <c r="B264" s="126"/>
      <c r="C264" s="126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6"/>
      <c r="B265" s="126"/>
      <c r="C265" s="126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6"/>
      <c r="B266" s="126"/>
      <c r="C266" s="126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6"/>
      <c r="B267" s="126"/>
      <c r="C267" s="126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6"/>
      <c r="B268" s="126"/>
      <c r="C268" s="126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6"/>
      <c r="B269" s="126"/>
      <c r="C269" s="126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6"/>
      <c r="B270" s="126"/>
      <c r="C270" s="126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6"/>
      <c r="B271" s="126"/>
      <c r="C271" s="126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6"/>
      <c r="B272" s="126"/>
      <c r="C272" s="126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6"/>
      <c r="B273" s="126"/>
      <c r="C273" s="126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6"/>
      <c r="B274" s="126"/>
      <c r="C274" s="126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6"/>
      <c r="B275" s="126"/>
      <c r="C275" s="126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6"/>
      <c r="B276" s="126"/>
      <c r="C276" s="126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6"/>
      <c r="B277" s="126"/>
      <c r="C277" s="126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6"/>
      <c r="B278" s="126"/>
      <c r="C278" s="126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6"/>
      <c r="B279" s="126"/>
      <c r="C279" s="126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6"/>
      <c r="B280" s="126"/>
      <c r="C280" s="126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6"/>
      <c r="B281" s="126"/>
      <c r="C281" s="126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6"/>
      <c r="B282" s="126"/>
      <c r="C282" s="126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6"/>
      <c r="B283" s="126"/>
      <c r="C283" s="126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6"/>
      <c r="B284" s="126"/>
      <c r="C284" s="126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6"/>
      <c r="B285" s="126"/>
      <c r="C285" s="126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6"/>
      <c r="B286" s="126"/>
      <c r="C286" s="126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6"/>
      <c r="B287" s="126"/>
      <c r="C287" s="126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6"/>
      <c r="B288" s="126"/>
      <c r="C288" s="126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6"/>
      <c r="B289" s="126"/>
      <c r="C289" s="126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6"/>
      <c r="B290" s="126"/>
      <c r="C290" s="126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6"/>
      <c r="B291" s="126"/>
      <c r="C291" s="126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6"/>
      <c r="B292" s="126"/>
      <c r="C292" s="126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6"/>
      <c r="B293" s="126"/>
      <c r="C293" s="126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6"/>
      <c r="B294" s="126"/>
      <c r="C294" s="126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6"/>
      <c r="B295" s="126"/>
      <c r="C295" s="126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6"/>
      <c r="B296" s="126"/>
      <c r="C296" s="126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6"/>
      <c r="B297" s="126"/>
      <c r="C297" s="126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6"/>
      <c r="B298" s="126"/>
      <c r="C298" s="126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6"/>
      <c r="B299" s="126"/>
      <c r="C299" s="126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6"/>
      <c r="B300" s="126"/>
      <c r="C300" s="126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6"/>
      <c r="B301" s="126"/>
      <c r="C301" s="126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6"/>
      <c r="B302" s="126"/>
      <c r="C302" s="126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6"/>
      <c r="B303" s="126"/>
      <c r="C303" s="126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6"/>
      <c r="B304" s="126"/>
      <c r="C304" s="126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6"/>
      <c r="B305" s="126"/>
      <c r="C305" s="126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6"/>
      <c r="B306" s="126"/>
      <c r="C306" s="126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6"/>
      <c r="B307" s="126"/>
      <c r="C307" s="126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6"/>
      <c r="B308" s="126"/>
      <c r="C308" s="126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6"/>
      <c r="B309" s="126"/>
      <c r="C309" s="126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6"/>
      <c r="B310" s="126"/>
      <c r="C310" s="126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6"/>
      <c r="B311" s="126"/>
      <c r="C311" s="126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6"/>
      <c r="B312" s="126"/>
      <c r="C312" s="126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6"/>
      <c r="B313" s="126"/>
      <c r="C313" s="126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6"/>
      <c r="B314" s="126"/>
      <c r="C314" s="126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6"/>
      <c r="B315" s="126"/>
      <c r="C315" s="126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6"/>
      <c r="B316" s="126"/>
      <c r="C316" s="126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6"/>
      <c r="B317" s="126"/>
      <c r="C317" s="126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6"/>
      <c r="B318" s="126"/>
      <c r="C318" s="126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6"/>
      <c r="B319" s="126"/>
      <c r="C319" s="126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6"/>
      <c r="B320" s="126"/>
      <c r="C320" s="126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5" customWidth="1"/>
    <col min="2" max="2" width="4.75" style="125" customWidth="1"/>
    <col min="3" max="3" width="4.625" style="125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4"/>
      <c r="S1" s="92" t="s">
        <v>163</v>
      </c>
      <c r="T1" s="92"/>
    </row>
    <row r="2" spans="1:20" ht="42.2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9.899999999999999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 t="s">
        <v>29</v>
      </c>
      <c r="T3" s="94"/>
    </row>
    <row r="4" spans="1:20" ht="19.899999999999999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166</v>
      </c>
      <c r="G4" s="141" t="s">
        <v>167</v>
      </c>
      <c r="H4" s="141" t="s">
        <v>168</v>
      </c>
      <c r="I4" s="141" t="s">
        <v>169</v>
      </c>
      <c r="J4" s="141" t="s">
        <v>170</v>
      </c>
      <c r="K4" s="141" t="s">
        <v>171</v>
      </c>
      <c r="L4" s="141" t="s">
        <v>172</v>
      </c>
      <c r="M4" s="141" t="s">
        <v>173</v>
      </c>
      <c r="N4" s="141" t="s">
        <v>174</v>
      </c>
      <c r="O4" s="141" t="s">
        <v>175</v>
      </c>
      <c r="P4" s="141" t="s">
        <v>176</v>
      </c>
      <c r="Q4" s="141" t="s">
        <v>177</v>
      </c>
      <c r="R4" s="141" t="s">
        <v>178</v>
      </c>
      <c r="S4" s="141" t="s">
        <v>179</v>
      </c>
      <c r="T4" s="141" t="s">
        <v>180</v>
      </c>
    </row>
    <row r="5" spans="1:20" ht="20.65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</row>
    <row r="6" spans="1:20" ht="22.9" customHeight="1">
      <c r="A6" s="143"/>
      <c r="B6" s="143"/>
      <c r="C6" s="143"/>
      <c r="D6" s="144"/>
      <c r="E6" s="144" t="s">
        <v>133</v>
      </c>
      <c r="F6" s="145">
        <f t="shared" ref="F6:T6" si="0">SUM(F9:F12)</f>
        <v>3112.75</v>
      </c>
      <c r="G6" s="145">
        <f t="shared" si="0"/>
        <v>2597.7600000000002</v>
      </c>
      <c r="H6" s="145">
        <f t="shared" si="0"/>
        <v>512.25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0</v>
      </c>
      <c r="M6" s="145">
        <f t="shared" si="0"/>
        <v>0</v>
      </c>
      <c r="N6" s="145">
        <f t="shared" si="0"/>
        <v>0</v>
      </c>
      <c r="O6" s="145">
        <f t="shared" si="0"/>
        <v>2.74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</row>
    <row r="7" spans="1:20" ht="22.9" customHeight="1">
      <c r="A7" s="143"/>
      <c r="B7" s="143"/>
      <c r="C7" s="143"/>
      <c r="D7" s="146">
        <v>402</v>
      </c>
      <c r="E7" s="146" t="s">
        <v>398</v>
      </c>
      <c r="F7" s="145">
        <f t="shared" ref="F7:T7" si="1">SUM(F9:F12)</f>
        <v>3112.75</v>
      </c>
      <c r="G7" s="145">
        <f t="shared" si="1"/>
        <v>2597.7600000000002</v>
      </c>
      <c r="H7" s="145">
        <f t="shared" si="1"/>
        <v>512.25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0</v>
      </c>
      <c r="M7" s="145">
        <f t="shared" si="1"/>
        <v>0</v>
      </c>
      <c r="N7" s="145">
        <f t="shared" si="1"/>
        <v>0</v>
      </c>
      <c r="O7" s="145">
        <f t="shared" si="1"/>
        <v>2.74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</row>
    <row r="8" spans="1:20" ht="22.9" customHeight="1">
      <c r="A8" s="143"/>
      <c r="B8" s="143"/>
      <c r="C8" s="143"/>
      <c r="D8" s="146">
        <v>402001</v>
      </c>
      <c r="E8" s="146" t="s">
        <v>398</v>
      </c>
      <c r="F8" s="145">
        <f t="shared" ref="F8:T8" si="2">SUM(F9:F12)</f>
        <v>3112.75</v>
      </c>
      <c r="G8" s="145">
        <f t="shared" si="2"/>
        <v>2597.7600000000002</v>
      </c>
      <c r="H8" s="145">
        <f t="shared" si="2"/>
        <v>512.25</v>
      </c>
      <c r="I8" s="145">
        <f t="shared" si="2"/>
        <v>0</v>
      </c>
      <c r="J8" s="145">
        <f t="shared" si="2"/>
        <v>0</v>
      </c>
      <c r="K8" s="145">
        <f t="shared" si="2"/>
        <v>0</v>
      </c>
      <c r="L8" s="145">
        <f t="shared" si="2"/>
        <v>0</v>
      </c>
      <c r="M8" s="145">
        <f t="shared" si="2"/>
        <v>0</v>
      </c>
      <c r="N8" s="145">
        <f t="shared" si="2"/>
        <v>0</v>
      </c>
      <c r="O8" s="145">
        <f t="shared" si="2"/>
        <v>2.74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</row>
    <row r="9" spans="1:20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0">
        <v>2571.87</v>
      </c>
      <c r="G9" s="150">
        <v>2056.88</v>
      </c>
      <c r="H9" s="150">
        <v>512.25</v>
      </c>
      <c r="I9" s="150"/>
      <c r="J9" s="150"/>
      <c r="K9" s="150"/>
      <c r="L9" s="150"/>
      <c r="M9" s="150"/>
      <c r="N9" s="150"/>
      <c r="O9" s="150">
        <v>2.74</v>
      </c>
      <c r="P9" s="150"/>
      <c r="Q9" s="150"/>
      <c r="R9" s="150"/>
      <c r="S9" s="150"/>
      <c r="T9" s="150"/>
    </row>
    <row r="10" spans="1:20" s="32" customFormat="1" ht="22.9" customHeight="1">
      <c r="A10" s="147" t="s">
        <v>407</v>
      </c>
      <c r="B10" s="147" t="s">
        <v>409</v>
      </c>
      <c r="C10" s="147" t="s">
        <v>409</v>
      </c>
      <c r="D10" s="148">
        <v>402001</v>
      </c>
      <c r="E10" s="149" t="s">
        <v>411</v>
      </c>
      <c r="F10" s="150">
        <v>243.45</v>
      </c>
      <c r="G10" s="150">
        <v>243.45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</row>
    <row r="11" spans="1:20" s="32" customFormat="1" ht="22.9" customHeight="1">
      <c r="A11" s="147" t="s">
        <v>412</v>
      </c>
      <c r="B11" s="147" t="s">
        <v>414</v>
      </c>
      <c r="C11" s="147" t="s">
        <v>405</v>
      </c>
      <c r="D11" s="148">
        <v>402001</v>
      </c>
      <c r="E11" s="149" t="s">
        <v>416</v>
      </c>
      <c r="F11" s="150">
        <v>114.84</v>
      </c>
      <c r="G11" s="150">
        <v>114.84</v>
      </c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</row>
    <row r="12" spans="1:20" s="32" customFormat="1" ht="22.9" customHeight="1">
      <c r="A12" s="147" t="s">
        <v>417</v>
      </c>
      <c r="B12" s="147" t="s">
        <v>419</v>
      </c>
      <c r="C12" s="147" t="s">
        <v>405</v>
      </c>
      <c r="D12" s="148">
        <v>402001</v>
      </c>
      <c r="E12" s="149" t="s">
        <v>215</v>
      </c>
      <c r="F12" s="150">
        <v>182.59</v>
      </c>
      <c r="G12" s="150">
        <v>182.59</v>
      </c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</row>
    <row r="13" spans="1:20" s="32" customFormat="1" ht="22.9" customHeight="1">
      <c r="A13" s="139"/>
      <c r="B13" s="139"/>
      <c r="C13" s="139"/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spans="1:20" s="32" customFormat="1" ht="22.9" customHeight="1">
      <c r="A14" s="139"/>
      <c r="B14" s="139"/>
      <c r="C14" s="139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39"/>
      <c r="B15" s="139"/>
      <c r="C15" s="139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39"/>
      <c r="B16" s="139"/>
      <c r="C16" s="139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39"/>
      <c r="B17" s="139"/>
      <c r="C17" s="139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39"/>
      <c r="B18" s="139"/>
      <c r="C18" s="139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39"/>
      <c r="B19" s="139"/>
      <c r="C19" s="139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39"/>
      <c r="B20" s="139"/>
      <c r="C20" s="139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39"/>
      <c r="B21" s="139"/>
      <c r="C21" s="139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39"/>
      <c r="B22" s="139"/>
      <c r="C22" s="139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39"/>
      <c r="B23" s="139"/>
      <c r="C23" s="139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39"/>
      <c r="B24" s="139"/>
      <c r="C24" s="1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39"/>
      <c r="B25" s="139"/>
      <c r="C25" s="139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39"/>
      <c r="B26" s="139"/>
      <c r="C26" s="1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39"/>
      <c r="B27" s="139"/>
      <c r="C27" s="139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39"/>
      <c r="B28" s="139"/>
      <c r="C28" s="1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39"/>
      <c r="B29" s="139"/>
      <c r="C29" s="139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39"/>
      <c r="B30" s="139"/>
      <c r="C30" s="1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39"/>
      <c r="B31" s="139"/>
      <c r="C31" s="139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39"/>
      <c r="B32" s="139"/>
      <c r="C32" s="139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39"/>
      <c r="B33" s="139"/>
      <c r="C33" s="139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39"/>
      <c r="B34" s="139"/>
      <c r="C34" s="1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39"/>
      <c r="B35" s="139"/>
      <c r="C35" s="139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39"/>
      <c r="B36" s="139"/>
      <c r="C36" s="1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39"/>
      <c r="B37" s="139"/>
      <c r="C37" s="139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39"/>
      <c r="B38" s="139"/>
      <c r="C38" s="139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39"/>
      <c r="B39" s="139"/>
      <c r="C39" s="139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39"/>
      <c r="B40" s="139"/>
      <c r="C40" s="139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39"/>
      <c r="B41" s="139"/>
      <c r="C41" s="139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39"/>
      <c r="B42" s="139"/>
      <c r="C42" s="139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39"/>
      <c r="B43" s="139"/>
      <c r="C43" s="139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39"/>
      <c r="B44" s="139"/>
      <c r="C44" s="139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39"/>
      <c r="B45" s="139"/>
      <c r="C45" s="139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39"/>
      <c r="B46" s="139"/>
      <c r="C46" s="139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39"/>
      <c r="B47" s="139"/>
      <c r="C47" s="139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39"/>
      <c r="B48" s="139"/>
      <c r="C48" s="139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39"/>
      <c r="B49" s="139"/>
      <c r="C49" s="139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39"/>
      <c r="B50" s="139"/>
      <c r="C50" s="139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39"/>
      <c r="B51" s="139"/>
      <c r="C51" s="139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39"/>
      <c r="B52" s="139"/>
      <c r="C52" s="139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39"/>
      <c r="B53" s="139"/>
      <c r="C53" s="139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39"/>
      <c r="B54" s="139"/>
      <c r="C54" s="139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39"/>
      <c r="B55" s="139"/>
      <c r="C55" s="139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39"/>
      <c r="B56" s="139"/>
      <c r="C56" s="139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39"/>
      <c r="B57" s="139"/>
      <c r="C57" s="139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39"/>
      <c r="B58" s="139"/>
      <c r="C58" s="139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39"/>
      <c r="B59" s="139"/>
      <c r="C59" s="139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39"/>
      <c r="B60" s="139"/>
      <c r="C60" s="139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39"/>
      <c r="B61" s="139"/>
      <c r="C61" s="139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39"/>
      <c r="B62" s="139"/>
      <c r="C62" s="139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39"/>
      <c r="B63" s="139"/>
      <c r="C63" s="139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39"/>
      <c r="B64" s="139"/>
      <c r="C64" s="139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39"/>
      <c r="B65" s="139"/>
      <c r="C65" s="139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39"/>
      <c r="B66" s="139"/>
      <c r="C66" s="139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39"/>
      <c r="B67" s="139"/>
      <c r="C67" s="139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39"/>
      <c r="B68" s="139"/>
      <c r="C68" s="139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39"/>
      <c r="B69" s="139"/>
      <c r="C69" s="139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39"/>
      <c r="B70" s="139"/>
      <c r="C70" s="139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39"/>
      <c r="B71" s="139"/>
      <c r="C71" s="139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39"/>
      <c r="B72" s="139"/>
      <c r="C72" s="139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39"/>
      <c r="B73" s="139"/>
      <c r="C73" s="139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39"/>
      <c r="B74" s="139"/>
      <c r="C74" s="139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39"/>
      <c r="B75" s="139"/>
      <c r="C75" s="139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39"/>
      <c r="B76" s="139"/>
      <c r="C76" s="139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39"/>
      <c r="B77" s="139"/>
      <c r="C77" s="139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39"/>
      <c r="B78" s="139"/>
      <c r="C78" s="139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39"/>
      <c r="B79" s="139"/>
      <c r="C79" s="139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39"/>
      <c r="B80" s="139"/>
      <c r="C80" s="139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39"/>
      <c r="B81" s="139"/>
      <c r="C81" s="139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39"/>
      <c r="B82" s="139"/>
      <c r="C82" s="139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39"/>
      <c r="B83" s="139"/>
      <c r="C83" s="139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39"/>
      <c r="B84" s="139"/>
      <c r="C84" s="139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39"/>
      <c r="B85" s="139"/>
      <c r="C85" s="139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39"/>
      <c r="B86" s="139"/>
      <c r="C86" s="139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39"/>
      <c r="B87" s="139"/>
      <c r="C87" s="139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39"/>
      <c r="B88" s="139"/>
      <c r="C88" s="139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39"/>
      <c r="B89" s="139"/>
      <c r="C89" s="139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39"/>
      <c r="B90" s="139"/>
      <c r="C90" s="139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39"/>
      <c r="B91" s="139"/>
      <c r="C91" s="139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39"/>
      <c r="B92" s="139"/>
      <c r="C92" s="139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39"/>
      <c r="B93" s="139"/>
      <c r="C93" s="139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39"/>
      <c r="B94" s="139"/>
      <c r="C94" s="139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39"/>
      <c r="B95" s="139"/>
      <c r="C95" s="139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39"/>
      <c r="B96" s="139"/>
      <c r="C96" s="139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39"/>
      <c r="B97" s="139"/>
      <c r="C97" s="139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39"/>
      <c r="B98" s="139"/>
      <c r="C98" s="139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39"/>
      <c r="B99" s="139"/>
      <c r="C99" s="139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39"/>
      <c r="B100" s="139"/>
      <c r="C100" s="139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39"/>
      <c r="B101" s="139"/>
      <c r="C101" s="139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39"/>
      <c r="B102" s="139"/>
      <c r="C102" s="139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T4:T5"/>
    <mergeCell ref="O4:O5"/>
    <mergeCell ref="P4:P5"/>
    <mergeCell ref="Q4:Q5"/>
    <mergeCell ref="R4:R5"/>
    <mergeCell ref="S4:S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5" customWidth="1"/>
    <col min="3" max="3" width="4.25" style="125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4"/>
      <c r="T1" s="92" t="s">
        <v>181</v>
      </c>
      <c r="U1" s="92"/>
    </row>
    <row r="2" spans="1:21" ht="37.15" customHeight="1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 ht="22.35" customHeight="1">
      <c r="A3" s="93" t="s">
        <v>399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4" t="s">
        <v>29</v>
      </c>
      <c r="U3" s="94"/>
    </row>
    <row r="4" spans="1:21" ht="22.35" customHeight="1">
      <c r="A4" s="140" t="s">
        <v>152</v>
      </c>
      <c r="B4" s="140"/>
      <c r="C4" s="140"/>
      <c r="D4" s="141" t="s">
        <v>164</v>
      </c>
      <c r="E4" s="141" t="s">
        <v>165</v>
      </c>
      <c r="F4" s="141" t="s">
        <v>182</v>
      </c>
      <c r="G4" s="141" t="s">
        <v>155</v>
      </c>
      <c r="H4" s="141"/>
      <c r="I4" s="141"/>
      <c r="J4" s="141"/>
      <c r="K4" s="141" t="s">
        <v>156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21" ht="39.6" customHeight="1">
      <c r="A5" s="142" t="s">
        <v>160</v>
      </c>
      <c r="B5" s="142" t="s">
        <v>161</v>
      </c>
      <c r="C5" s="142" t="s">
        <v>162</v>
      </c>
      <c r="D5" s="141"/>
      <c r="E5" s="141"/>
      <c r="F5" s="141"/>
      <c r="G5" s="151" t="s">
        <v>133</v>
      </c>
      <c r="H5" s="151" t="s">
        <v>183</v>
      </c>
      <c r="I5" s="151" t="s">
        <v>261</v>
      </c>
      <c r="J5" s="151" t="s">
        <v>175</v>
      </c>
      <c r="K5" s="151" t="s">
        <v>133</v>
      </c>
      <c r="L5" s="151" t="s">
        <v>185</v>
      </c>
      <c r="M5" s="151" t="s">
        <v>186</v>
      </c>
      <c r="N5" s="151" t="s">
        <v>187</v>
      </c>
      <c r="O5" s="151" t="s">
        <v>177</v>
      </c>
      <c r="P5" s="151" t="s">
        <v>188</v>
      </c>
      <c r="Q5" s="151" t="s">
        <v>189</v>
      </c>
      <c r="R5" s="151" t="s">
        <v>190</v>
      </c>
      <c r="S5" s="151" t="s">
        <v>173</v>
      </c>
      <c r="T5" s="151" t="s">
        <v>176</v>
      </c>
      <c r="U5" s="151" t="s">
        <v>180</v>
      </c>
    </row>
    <row r="6" spans="1:21" ht="22.9" customHeight="1">
      <c r="A6" s="143"/>
      <c r="B6" s="143"/>
      <c r="C6" s="143"/>
      <c r="D6" s="144"/>
      <c r="E6" s="144" t="s">
        <v>133</v>
      </c>
      <c r="F6" s="145">
        <f t="shared" ref="F6:U6" si="0">SUM(F9:F12)</f>
        <v>3112.75</v>
      </c>
      <c r="G6" s="145">
        <f t="shared" si="0"/>
        <v>2874.56</v>
      </c>
      <c r="H6" s="145">
        <f t="shared" si="0"/>
        <v>2597.7600000000002</v>
      </c>
      <c r="I6" s="145">
        <f t="shared" si="0"/>
        <v>274.06</v>
      </c>
      <c r="J6" s="145">
        <f t="shared" si="0"/>
        <v>2.74</v>
      </c>
      <c r="K6" s="145">
        <f t="shared" si="0"/>
        <v>238.19</v>
      </c>
      <c r="L6" s="145">
        <f t="shared" si="0"/>
        <v>0</v>
      </c>
      <c r="M6" s="145">
        <f t="shared" si="0"/>
        <v>238.19</v>
      </c>
      <c r="N6" s="145">
        <f t="shared" si="0"/>
        <v>0</v>
      </c>
      <c r="O6" s="145">
        <f t="shared" si="0"/>
        <v>0</v>
      </c>
      <c r="P6" s="145">
        <f t="shared" si="0"/>
        <v>0</v>
      </c>
      <c r="Q6" s="145">
        <f t="shared" si="0"/>
        <v>0</v>
      </c>
      <c r="R6" s="145">
        <f t="shared" si="0"/>
        <v>0</v>
      </c>
      <c r="S6" s="145">
        <f t="shared" si="0"/>
        <v>0</v>
      </c>
      <c r="T6" s="145">
        <f t="shared" si="0"/>
        <v>0</v>
      </c>
      <c r="U6" s="145">
        <f t="shared" si="0"/>
        <v>0</v>
      </c>
    </row>
    <row r="7" spans="1:21" ht="22.9" customHeight="1">
      <c r="A7" s="143"/>
      <c r="B7" s="143"/>
      <c r="C7" s="143"/>
      <c r="D7" s="146">
        <v>402</v>
      </c>
      <c r="E7" s="146" t="s">
        <v>398</v>
      </c>
      <c r="F7" s="152">
        <f t="shared" ref="F7:U7" si="1">SUM(F9:F12)</f>
        <v>3112.75</v>
      </c>
      <c r="G7" s="145">
        <f t="shared" si="1"/>
        <v>2874.56</v>
      </c>
      <c r="H7" s="145">
        <f t="shared" si="1"/>
        <v>2597.7600000000002</v>
      </c>
      <c r="I7" s="145">
        <f t="shared" si="1"/>
        <v>274.06</v>
      </c>
      <c r="J7" s="145">
        <f t="shared" si="1"/>
        <v>2.74</v>
      </c>
      <c r="K7" s="145">
        <f t="shared" si="1"/>
        <v>238.19</v>
      </c>
      <c r="L7" s="145">
        <f t="shared" si="1"/>
        <v>0</v>
      </c>
      <c r="M7" s="145">
        <f t="shared" si="1"/>
        <v>238.19</v>
      </c>
      <c r="N7" s="145">
        <f t="shared" si="1"/>
        <v>0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0</v>
      </c>
      <c r="S7" s="145">
        <f t="shared" si="1"/>
        <v>0</v>
      </c>
      <c r="T7" s="145">
        <f t="shared" si="1"/>
        <v>0</v>
      </c>
      <c r="U7" s="145">
        <f t="shared" si="1"/>
        <v>0</v>
      </c>
    </row>
    <row r="8" spans="1:21" ht="22.9" customHeight="1">
      <c r="A8" s="143"/>
      <c r="B8" s="143"/>
      <c r="C8" s="143"/>
      <c r="D8" s="146">
        <v>402001</v>
      </c>
      <c r="E8" s="146" t="s">
        <v>398</v>
      </c>
      <c r="F8" s="152">
        <f t="shared" ref="F8:U8" si="2">SUM(F9:F12)</f>
        <v>3112.75</v>
      </c>
      <c r="G8" s="145">
        <f t="shared" si="2"/>
        <v>2874.56</v>
      </c>
      <c r="H8" s="145">
        <f t="shared" si="2"/>
        <v>2597.7600000000002</v>
      </c>
      <c r="I8" s="145">
        <f t="shared" si="2"/>
        <v>274.06</v>
      </c>
      <c r="J8" s="145">
        <f t="shared" si="2"/>
        <v>2.74</v>
      </c>
      <c r="K8" s="145">
        <f t="shared" si="2"/>
        <v>238.19</v>
      </c>
      <c r="L8" s="145">
        <f t="shared" si="2"/>
        <v>0</v>
      </c>
      <c r="M8" s="145">
        <f t="shared" si="2"/>
        <v>238.19</v>
      </c>
      <c r="N8" s="145">
        <f t="shared" si="2"/>
        <v>0</v>
      </c>
      <c r="O8" s="145">
        <f t="shared" si="2"/>
        <v>0</v>
      </c>
      <c r="P8" s="145">
        <f t="shared" si="2"/>
        <v>0</v>
      </c>
      <c r="Q8" s="145">
        <f t="shared" si="2"/>
        <v>0</v>
      </c>
      <c r="R8" s="145">
        <f t="shared" si="2"/>
        <v>0</v>
      </c>
      <c r="S8" s="145">
        <f t="shared" si="2"/>
        <v>0</v>
      </c>
      <c r="T8" s="145">
        <f t="shared" si="2"/>
        <v>0</v>
      </c>
      <c r="U8" s="145">
        <f t="shared" si="2"/>
        <v>0</v>
      </c>
    </row>
    <row r="9" spans="1:21" s="32" customFormat="1" ht="22.9" customHeight="1">
      <c r="A9" s="147" t="s">
        <v>400</v>
      </c>
      <c r="B9" s="147" t="s">
        <v>403</v>
      </c>
      <c r="C9" s="147" t="s">
        <v>405</v>
      </c>
      <c r="D9" s="148">
        <v>402001</v>
      </c>
      <c r="E9" s="149" t="s">
        <v>406</v>
      </c>
      <c r="F9" s="153">
        <v>2571.87</v>
      </c>
      <c r="G9" s="150">
        <f t="shared" ref="G9:G12" si="3">SUM(H9:J9)</f>
        <v>2333.6799999999998</v>
      </c>
      <c r="H9" s="150">
        <v>2056.88</v>
      </c>
      <c r="I9" s="150">
        <v>274.06</v>
      </c>
      <c r="J9" s="150">
        <v>2.74</v>
      </c>
      <c r="K9" s="150">
        <f t="shared" ref="K9:K12" si="4">SUM(L9:U9)</f>
        <v>238.19</v>
      </c>
      <c r="L9" s="150"/>
      <c r="M9" s="150">
        <v>238.19</v>
      </c>
      <c r="N9" s="150"/>
      <c r="O9" s="150"/>
      <c r="P9" s="150"/>
      <c r="Q9" s="150"/>
      <c r="R9" s="150"/>
      <c r="S9" s="150"/>
      <c r="T9" s="150"/>
      <c r="U9" s="150"/>
    </row>
    <row r="10" spans="1:21" s="32" customFormat="1" ht="22.9" customHeight="1">
      <c r="A10" s="147" t="s">
        <v>407</v>
      </c>
      <c r="B10" s="147" t="s">
        <v>409</v>
      </c>
      <c r="C10" s="147" t="s">
        <v>409</v>
      </c>
      <c r="D10" s="148">
        <v>402001</v>
      </c>
      <c r="E10" s="149" t="s">
        <v>411</v>
      </c>
      <c r="F10" s="153">
        <v>243.45</v>
      </c>
      <c r="G10" s="150">
        <f t="shared" si="3"/>
        <v>243.45</v>
      </c>
      <c r="H10" s="150">
        <v>243.45</v>
      </c>
      <c r="I10" s="150"/>
      <c r="J10" s="150"/>
      <c r="K10" s="150">
        <f t="shared" si="4"/>
        <v>0</v>
      </c>
      <c r="L10" s="150"/>
      <c r="M10" s="150"/>
      <c r="N10" s="150"/>
      <c r="O10" s="150"/>
      <c r="P10" s="150"/>
      <c r="Q10" s="150"/>
      <c r="R10" s="150"/>
      <c r="S10" s="150"/>
      <c r="T10" s="150"/>
      <c r="U10" s="150"/>
    </row>
    <row r="11" spans="1:21" s="32" customFormat="1" ht="22.9" customHeight="1">
      <c r="A11" s="147" t="s">
        <v>412</v>
      </c>
      <c r="B11" s="147" t="s">
        <v>414</v>
      </c>
      <c r="C11" s="147" t="s">
        <v>405</v>
      </c>
      <c r="D11" s="148">
        <v>402001</v>
      </c>
      <c r="E11" s="149" t="s">
        <v>416</v>
      </c>
      <c r="F11" s="153">
        <v>114.84</v>
      </c>
      <c r="G11" s="150">
        <f t="shared" si="3"/>
        <v>114.84</v>
      </c>
      <c r="H11" s="150">
        <v>114.84</v>
      </c>
      <c r="I11" s="150"/>
      <c r="J11" s="150"/>
      <c r="K11" s="150">
        <f t="shared" si="4"/>
        <v>0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</row>
    <row r="12" spans="1:21" s="32" customFormat="1" ht="22.9" customHeight="1">
      <c r="A12" s="147" t="s">
        <v>417</v>
      </c>
      <c r="B12" s="147" t="s">
        <v>419</v>
      </c>
      <c r="C12" s="147" t="s">
        <v>405</v>
      </c>
      <c r="D12" s="148">
        <v>402001</v>
      </c>
      <c r="E12" s="149" t="s">
        <v>215</v>
      </c>
      <c r="F12" s="153">
        <v>182.59</v>
      </c>
      <c r="G12" s="150">
        <f t="shared" si="3"/>
        <v>182.59</v>
      </c>
      <c r="H12" s="150">
        <v>182.59</v>
      </c>
      <c r="I12" s="150"/>
      <c r="J12" s="150"/>
      <c r="K12" s="150">
        <f t="shared" si="4"/>
        <v>0</v>
      </c>
      <c r="L12" s="150"/>
      <c r="M12" s="150"/>
      <c r="N12" s="150"/>
      <c r="O12" s="150"/>
      <c r="P12" s="150"/>
      <c r="Q12" s="150"/>
      <c r="R12" s="150"/>
      <c r="S12" s="150"/>
      <c r="T12" s="150"/>
      <c r="U12" s="150"/>
    </row>
    <row r="13" spans="1:21" s="32" customFormat="1" ht="22.9" customHeight="1">
      <c r="A13" s="139"/>
      <c r="B13" s="139"/>
      <c r="C13" s="139"/>
      <c r="D13" s="36"/>
      <c r="E13" s="37"/>
      <c r="F13" s="40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</row>
    <row r="14" spans="1:21" s="32" customFormat="1" ht="22.9" customHeight="1">
      <c r="A14" s="139"/>
      <c r="B14" s="139"/>
      <c r="C14" s="139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39"/>
      <c r="B15" s="139"/>
      <c r="C15" s="139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39"/>
      <c r="B16" s="139"/>
      <c r="C16" s="139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39"/>
      <c r="B17" s="139"/>
      <c r="C17" s="139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39"/>
      <c r="B18" s="139"/>
      <c r="C18" s="139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39"/>
      <c r="B19" s="139"/>
      <c r="C19" s="139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39"/>
      <c r="B20" s="139"/>
      <c r="C20" s="139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39"/>
      <c r="B21" s="139"/>
      <c r="C21" s="139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39"/>
      <c r="B22" s="139"/>
      <c r="C22" s="139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39"/>
      <c r="B23" s="139"/>
      <c r="C23" s="139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39"/>
      <c r="B24" s="139"/>
      <c r="C24" s="139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39"/>
      <c r="B25" s="139"/>
      <c r="C25" s="139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39"/>
      <c r="B26" s="139"/>
      <c r="C26" s="139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39"/>
      <c r="B27" s="139"/>
      <c r="C27" s="139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39"/>
      <c r="B28" s="139"/>
      <c r="C28" s="139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39"/>
      <c r="B29" s="139"/>
      <c r="C29" s="139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39"/>
      <c r="B30" s="139"/>
      <c r="C30" s="139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39"/>
      <c r="B31" s="139"/>
      <c r="C31" s="139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39"/>
      <c r="B32" s="139"/>
      <c r="C32" s="139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39"/>
      <c r="B33" s="139"/>
      <c r="C33" s="139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39"/>
      <c r="B34" s="139"/>
      <c r="C34" s="139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39"/>
      <c r="B35" s="139"/>
      <c r="C35" s="139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39"/>
      <c r="B36" s="139"/>
      <c r="C36" s="139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39"/>
      <c r="B37" s="139"/>
      <c r="C37" s="139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39"/>
      <c r="B38" s="139"/>
      <c r="C38" s="139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39"/>
      <c r="B39" s="139"/>
      <c r="C39" s="139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39"/>
      <c r="B40" s="139"/>
      <c r="C40" s="139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39"/>
      <c r="B41" s="139"/>
      <c r="C41" s="139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39"/>
      <c r="B42" s="139"/>
      <c r="C42" s="139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39"/>
      <c r="B43" s="139"/>
      <c r="C43" s="139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39"/>
      <c r="B44" s="139"/>
      <c r="C44" s="139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39"/>
      <c r="B45" s="139"/>
      <c r="C45" s="139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39"/>
      <c r="B46" s="139"/>
      <c r="C46" s="139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39"/>
      <c r="B47" s="139"/>
      <c r="C47" s="139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39"/>
      <c r="B48" s="139"/>
      <c r="C48" s="139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39"/>
      <c r="B49" s="139"/>
      <c r="C49" s="139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39"/>
      <c r="B50" s="139"/>
      <c r="C50" s="139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39"/>
      <c r="B51" s="139"/>
      <c r="C51" s="139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39"/>
      <c r="B52" s="139"/>
      <c r="C52" s="139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39"/>
      <c r="B53" s="139"/>
      <c r="C53" s="139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39"/>
      <c r="B54" s="139"/>
      <c r="C54" s="139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39"/>
      <c r="B55" s="139"/>
      <c r="C55" s="139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39"/>
      <c r="B56" s="139"/>
      <c r="C56" s="139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39"/>
      <c r="B57" s="139"/>
      <c r="C57" s="139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39"/>
      <c r="B58" s="139"/>
      <c r="C58" s="139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39"/>
      <c r="B59" s="139"/>
      <c r="C59" s="139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39"/>
      <c r="B60" s="139"/>
      <c r="C60" s="139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39"/>
      <c r="B61" s="139"/>
      <c r="C61" s="139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39"/>
      <c r="B62" s="139"/>
      <c r="C62" s="139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39"/>
      <c r="B63" s="139"/>
      <c r="C63" s="139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39"/>
      <c r="B64" s="139"/>
      <c r="C64" s="139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39"/>
      <c r="B65" s="139"/>
      <c r="C65" s="139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39"/>
      <c r="B66" s="139"/>
      <c r="C66" s="139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39"/>
      <c r="B67" s="139"/>
      <c r="C67" s="139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39"/>
      <c r="B68" s="139"/>
      <c r="C68" s="139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39"/>
      <c r="B69" s="139"/>
      <c r="C69" s="139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39"/>
      <c r="B70" s="139"/>
      <c r="C70" s="139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39"/>
      <c r="B71" s="139"/>
      <c r="C71" s="139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39"/>
      <c r="B72" s="139"/>
      <c r="C72" s="139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39"/>
      <c r="B73" s="139"/>
      <c r="C73" s="139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39"/>
      <c r="B74" s="139"/>
      <c r="C74" s="139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39"/>
      <c r="B75" s="139"/>
      <c r="C75" s="139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39"/>
      <c r="B76" s="139"/>
      <c r="C76" s="139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39"/>
      <c r="B77" s="139"/>
      <c r="C77" s="139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39"/>
      <c r="B78" s="139"/>
      <c r="C78" s="139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39"/>
      <c r="B79" s="139"/>
      <c r="C79" s="139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39"/>
      <c r="B80" s="139"/>
      <c r="C80" s="139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39"/>
      <c r="B81" s="139"/>
      <c r="C81" s="139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39"/>
      <c r="B82" s="139"/>
      <c r="C82" s="139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39"/>
      <c r="B83" s="139"/>
      <c r="C83" s="139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39"/>
      <c r="B84" s="139"/>
      <c r="C84" s="139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39"/>
      <c r="B85" s="139"/>
      <c r="C85" s="139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39"/>
      <c r="B86" s="139"/>
      <c r="C86" s="139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39"/>
      <c r="B87" s="139"/>
      <c r="C87" s="139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39"/>
      <c r="B88" s="139"/>
      <c r="C88" s="139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39"/>
      <c r="B89" s="139"/>
      <c r="C89" s="139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39"/>
      <c r="B90" s="139"/>
      <c r="C90" s="139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39"/>
      <c r="B91" s="139"/>
      <c r="C91" s="139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39"/>
      <c r="B92" s="139"/>
      <c r="C92" s="139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39"/>
      <c r="B93" s="139"/>
      <c r="C93" s="139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39"/>
      <c r="B94" s="139"/>
      <c r="C94" s="139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39"/>
      <c r="B95" s="139"/>
      <c r="C95" s="139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39"/>
      <c r="B96" s="139"/>
      <c r="C96" s="139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39"/>
      <c r="B97" s="139"/>
      <c r="C97" s="139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39"/>
      <c r="B98" s="139"/>
      <c r="C98" s="139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39"/>
      <c r="B99" s="139"/>
      <c r="C99" s="139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39"/>
      <c r="B100" s="139"/>
      <c r="C100" s="139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39"/>
      <c r="B101" s="139"/>
      <c r="C101" s="139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39"/>
      <c r="B102" s="139"/>
      <c r="C102" s="139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39"/>
      <c r="B103" s="139"/>
      <c r="C103" s="139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39"/>
      <c r="B104" s="139"/>
      <c r="C104" s="139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39"/>
      <c r="B105" s="139"/>
      <c r="C105" s="139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39"/>
      <c r="B106" s="139"/>
      <c r="C106" s="139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39"/>
      <c r="B107" s="139"/>
      <c r="C107" s="139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39"/>
      <c r="B108" s="139"/>
      <c r="C108" s="139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39"/>
      <c r="B109" s="139"/>
      <c r="C109" s="139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39"/>
      <c r="B110" s="139"/>
      <c r="C110" s="139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39"/>
      <c r="B111" s="139"/>
      <c r="C111" s="139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39"/>
      <c r="B112" s="139"/>
      <c r="C112" s="139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39"/>
      <c r="B113" s="139"/>
      <c r="C113" s="139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39"/>
      <c r="B114" s="139"/>
      <c r="C114" s="139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39"/>
      <c r="B115" s="139"/>
      <c r="C115" s="139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39"/>
      <c r="B116" s="139"/>
      <c r="C116" s="139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39"/>
      <c r="B117" s="139"/>
      <c r="C117" s="139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39"/>
      <c r="B118" s="139"/>
      <c r="C118" s="139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39"/>
      <c r="B119" s="139"/>
      <c r="C119" s="139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39"/>
      <c r="B120" s="139"/>
      <c r="C120" s="139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39"/>
      <c r="B121" s="139"/>
      <c r="C121" s="139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39"/>
      <c r="B122" s="139"/>
      <c r="C122" s="139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39"/>
      <c r="B123" s="139"/>
      <c r="C123" s="139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39"/>
      <c r="B124" s="139"/>
      <c r="C124" s="139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39"/>
      <c r="B125" s="139"/>
      <c r="C125" s="139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39"/>
      <c r="B126" s="139"/>
      <c r="C126" s="139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39"/>
      <c r="B127" s="139"/>
      <c r="C127" s="139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39"/>
      <c r="B128" s="139"/>
      <c r="C128" s="139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39"/>
      <c r="B129" s="139"/>
      <c r="C129" s="139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39"/>
      <c r="B130" s="139"/>
      <c r="C130" s="139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39"/>
      <c r="B131" s="139"/>
      <c r="C131" s="139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39"/>
      <c r="B132" s="139"/>
      <c r="C132" s="139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39"/>
      <c r="B133" s="139"/>
      <c r="C133" s="139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39"/>
      <c r="B134" s="139"/>
      <c r="C134" s="139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39"/>
      <c r="B135" s="139"/>
      <c r="C135" s="139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39"/>
      <c r="B136" s="139"/>
      <c r="C136" s="139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39"/>
      <c r="B137" s="139"/>
      <c r="C137" s="139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39"/>
      <c r="B138" s="139"/>
      <c r="C138" s="139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39"/>
      <c r="B139" s="139"/>
      <c r="C139" s="139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39"/>
      <c r="B140" s="139"/>
      <c r="C140" s="139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39"/>
      <c r="B141" s="139"/>
      <c r="C141" s="139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39"/>
      <c r="B142" s="139"/>
      <c r="C142" s="139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39"/>
      <c r="B143" s="139"/>
      <c r="C143" s="139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39"/>
      <c r="B144" s="139"/>
      <c r="C144" s="139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39"/>
      <c r="B145" s="139"/>
      <c r="C145" s="139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39"/>
      <c r="B146" s="139"/>
      <c r="C146" s="139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39"/>
      <c r="B147" s="139"/>
      <c r="C147" s="139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39"/>
      <c r="B148" s="139"/>
      <c r="C148" s="139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39"/>
      <c r="B149" s="139"/>
      <c r="C149" s="139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39"/>
      <c r="B150" s="139"/>
      <c r="C150" s="139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39"/>
      <c r="B151" s="139"/>
      <c r="C151" s="139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39"/>
      <c r="B152" s="139"/>
      <c r="C152" s="139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39"/>
      <c r="B153" s="139"/>
      <c r="C153" s="139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39"/>
      <c r="B154" s="139"/>
      <c r="C154" s="139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39"/>
      <c r="B155" s="139"/>
      <c r="C155" s="139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39"/>
      <c r="B156" s="139"/>
      <c r="C156" s="139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39"/>
      <c r="B157" s="139"/>
      <c r="C157" s="139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39"/>
      <c r="B158" s="139"/>
      <c r="C158" s="139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39"/>
      <c r="B159" s="139"/>
      <c r="C159" s="139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39"/>
      <c r="B160" s="139"/>
      <c r="C160" s="139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39"/>
      <c r="B161" s="139"/>
      <c r="C161" s="139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39"/>
      <c r="B162" s="139"/>
      <c r="C162" s="139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39"/>
      <c r="B163" s="139"/>
      <c r="C163" s="139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39"/>
      <c r="B164" s="139"/>
      <c r="C164" s="139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39"/>
      <c r="B165" s="139"/>
      <c r="C165" s="139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39"/>
      <c r="B166" s="139"/>
      <c r="C166" s="139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39"/>
      <c r="B167" s="139"/>
      <c r="C167" s="139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39"/>
      <c r="B168" s="139"/>
      <c r="C168" s="139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39"/>
      <c r="B169" s="139"/>
      <c r="C169" s="139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39"/>
      <c r="B170" s="139"/>
      <c r="C170" s="139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39"/>
      <c r="B171" s="139"/>
      <c r="C171" s="139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39"/>
      <c r="B172" s="139"/>
      <c r="C172" s="139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39"/>
      <c r="B173" s="139"/>
      <c r="C173" s="139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39"/>
      <c r="B174" s="139"/>
      <c r="C174" s="139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39"/>
      <c r="B175" s="139"/>
      <c r="C175" s="139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39"/>
      <c r="B176" s="139"/>
      <c r="C176" s="139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39"/>
      <c r="B177" s="139"/>
      <c r="C177" s="139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39"/>
      <c r="B178" s="139"/>
      <c r="C178" s="139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39"/>
      <c r="B179" s="139"/>
      <c r="C179" s="139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39"/>
      <c r="B180" s="139"/>
      <c r="C180" s="139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39"/>
      <c r="B181" s="139"/>
      <c r="C181" s="139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39"/>
      <c r="B182" s="139"/>
      <c r="C182" s="139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39"/>
      <c r="B183" s="139"/>
      <c r="C183" s="139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39"/>
      <c r="B184" s="139"/>
      <c r="C184" s="139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39"/>
      <c r="B185" s="139"/>
      <c r="C185" s="139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39"/>
      <c r="B186" s="139"/>
      <c r="C186" s="139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39"/>
      <c r="B187" s="139"/>
      <c r="C187" s="139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39"/>
      <c r="B188" s="139"/>
      <c r="C188" s="139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39"/>
      <c r="B189" s="139"/>
      <c r="C189" s="139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39"/>
      <c r="B190" s="139"/>
      <c r="C190" s="139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39"/>
      <c r="B191" s="139"/>
      <c r="C191" s="139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39"/>
      <c r="B192" s="139"/>
      <c r="C192" s="139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39"/>
      <c r="B193" s="139"/>
      <c r="C193" s="139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39"/>
      <c r="B194" s="139"/>
      <c r="C194" s="139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39"/>
      <c r="B195" s="139"/>
      <c r="C195" s="139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39"/>
      <c r="B196" s="139"/>
      <c r="C196" s="139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39"/>
      <c r="B197" s="139"/>
      <c r="C197" s="139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39"/>
      <c r="B198" s="139"/>
      <c r="C198" s="139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39"/>
      <c r="B199" s="139"/>
      <c r="C199" s="139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39"/>
      <c r="B200" s="139"/>
      <c r="C200" s="139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39"/>
      <c r="B201" s="139"/>
      <c r="C201" s="139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39"/>
      <c r="B202" s="139"/>
      <c r="C202" s="139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39"/>
      <c r="B203" s="139"/>
      <c r="C203" s="139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39"/>
      <c r="B204" s="139"/>
      <c r="C204" s="139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39"/>
      <c r="B205" s="139"/>
      <c r="C205" s="139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39"/>
      <c r="B206" s="139"/>
      <c r="C206" s="139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39"/>
      <c r="B207" s="139"/>
      <c r="C207" s="139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39"/>
      <c r="B208" s="139"/>
      <c r="C208" s="139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39"/>
      <c r="B209" s="139"/>
      <c r="C209" s="139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39"/>
      <c r="B210" s="139"/>
      <c r="C210" s="139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39"/>
      <c r="B211" s="139"/>
      <c r="C211" s="139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39"/>
      <c r="B212" s="139"/>
      <c r="C212" s="139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39"/>
      <c r="B213" s="139"/>
      <c r="C213" s="139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39"/>
      <c r="B214" s="139"/>
      <c r="C214" s="139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39"/>
      <c r="B215" s="139"/>
      <c r="C215" s="139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39"/>
      <c r="B216" s="139"/>
      <c r="C216" s="139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39"/>
      <c r="B217" s="139"/>
      <c r="C217" s="139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39"/>
      <c r="B218" s="139"/>
      <c r="C218" s="139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39"/>
      <c r="B219" s="139"/>
      <c r="C219" s="139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39"/>
      <c r="B220" s="139"/>
      <c r="C220" s="139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39"/>
      <c r="B221" s="139"/>
      <c r="C221" s="139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39"/>
      <c r="B222" s="139"/>
      <c r="C222" s="139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39"/>
      <c r="B223" s="139"/>
      <c r="C223" s="139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39"/>
      <c r="B224" s="139"/>
      <c r="C224" s="139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39"/>
      <c r="B225" s="139"/>
      <c r="C225" s="139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39"/>
      <c r="B226" s="139"/>
      <c r="C226" s="139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39"/>
      <c r="B227" s="139"/>
      <c r="C227" s="139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39"/>
      <c r="B228" s="139"/>
      <c r="C228" s="139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39"/>
      <c r="B229" s="139"/>
      <c r="C229" s="139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39"/>
      <c r="B230" s="139"/>
      <c r="C230" s="139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39"/>
      <c r="B231" s="139"/>
      <c r="C231" s="139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39"/>
      <c r="B232" s="139"/>
      <c r="C232" s="139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39"/>
      <c r="B233" s="139"/>
      <c r="C233" s="139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39"/>
      <c r="B234" s="139"/>
      <c r="C234" s="139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39"/>
      <c r="B235" s="139"/>
      <c r="C235" s="139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39"/>
      <c r="B236" s="139"/>
      <c r="C236" s="139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39"/>
      <c r="B237" s="139"/>
      <c r="C237" s="139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39"/>
      <c r="B238" s="139"/>
      <c r="C238" s="139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39"/>
      <c r="B239" s="139"/>
      <c r="C239" s="139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39"/>
      <c r="B240" s="139"/>
      <c r="C240" s="139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3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4" t="s">
        <v>399</v>
      </c>
      <c r="B3" s="84"/>
      <c r="C3" s="84"/>
      <c r="D3" s="71" t="s">
        <v>29</v>
      </c>
    </row>
    <row r="4" spans="1:4" ht="20.25" customHeight="1">
      <c r="A4" s="86" t="s">
        <v>30</v>
      </c>
      <c r="B4" s="86"/>
      <c r="C4" s="86" t="s">
        <v>31</v>
      </c>
      <c r="D4" s="86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3112.75</v>
      </c>
      <c r="C6" s="11" t="s">
        <v>193</v>
      </c>
      <c r="D6" s="17">
        <f>SUM(D7:D36)</f>
        <v>3112.75</v>
      </c>
    </row>
    <row r="7" spans="1:4" ht="20.25" customHeight="1">
      <c r="A7" s="78" t="s">
        <v>194</v>
      </c>
      <c r="B7" s="12">
        <f>SUM(B8:B9)</f>
        <v>3112.75</v>
      </c>
      <c r="C7" s="78" t="s">
        <v>38</v>
      </c>
      <c r="D7" s="14"/>
    </row>
    <row r="8" spans="1:4" ht="20.25" customHeight="1">
      <c r="A8" s="78" t="s">
        <v>195</v>
      </c>
      <c r="B8" s="12">
        <v>3112.75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243.45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114.84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>
        <v>2571.87</v>
      </c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182.59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4" t="s">
        <v>201</v>
      </c>
      <c r="B40" s="15">
        <f>SUM(B6,B13)</f>
        <v>3112.75</v>
      </c>
      <c r="C40" s="74" t="s">
        <v>202</v>
      </c>
      <c r="D40" s="17">
        <f>SUM(D38,D6)</f>
        <v>3112.75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5" customWidth="1"/>
    <col min="2" max="2" width="4.875" style="155" customWidth="1"/>
    <col min="3" max="3" width="4.75" style="15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4"/>
      <c r="D1" s="4"/>
      <c r="K1" s="73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4" t="s">
        <v>399</v>
      </c>
      <c r="B3" s="84"/>
      <c r="C3" s="84"/>
      <c r="D3" s="84"/>
      <c r="E3" s="84"/>
      <c r="F3" s="84"/>
      <c r="G3" s="84"/>
      <c r="H3" s="84"/>
      <c r="I3" s="84"/>
      <c r="J3" s="85" t="s">
        <v>29</v>
      </c>
      <c r="K3" s="85"/>
    </row>
    <row r="4" spans="1:11" ht="19.899999999999999" customHeight="1">
      <c r="A4" s="157" t="s">
        <v>152</v>
      </c>
      <c r="B4" s="157"/>
      <c r="C4" s="157"/>
      <c r="D4" s="158" t="s">
        <v>153</v>
      </c>
      <c r="E4" s="158" t="s">
        <v>154</v>
      </c>
      <c r="F4" s="158" t="s">
        <v>133</v>
      </c>
      <c r="G4" s="158" t="s">
        <v>155</v>
      </c>
      <c r="H4" s="158"/>
      <c r="I4" s="158"/>
      <c r="J4" s="158"/>
      <c r="K4" s="158" t="s">
        <v>156</v>
      </c>
    </row>
    <row r="5" spans="1:11" ht="19.899999999999999" customHeight="1">
      <c r="A5" s="157"/>
      <c r="B5" s="157"/>
      <c r="C5" s="157"/>
      <c r="D5" s="158"/>
      <c r="E5" s="158"/>
      <c r="F5" s="158"/>
      <c r="G5" s="158" t="s">
        <v>135</v>
      </c>
      <c r="H5" s="158" t="s">
        <v>204</v>
      </c>
      <c r="I5" s="158"/>
      <c r="J5" s="158" t="s">
        <v>205</v>
      </c>
      <c r="K5" s="158"/>
    </row>
    <row r="6" spans="1:11" ht="24.2" customHeight="1">
      <c r="A6" s="159" t="s">
        <v>160</v>
      </c>
      <c r="B6" s="159" t="s">
        <v>161</v>
      </c>
      <c r="C6" s="159" t="s">
        <v>162</v>
      </c>
      <c r="D6" s="158"/>
      <c r="E6" s="158"/>
      <c r="F6" s="158"/>
      <c r="G6" s="158"/>
      <c r="H6" s="160" t="s">
        <v>183</v>
      </c>
      <c r="I6" s="160" t="s">
        <v>175</v>
      </c>
      <c r="J6" s="158"/>
      <c r="K6" s="158"/>
    </row>
    <row r="7" spans="1:11" ht="22.9" customHeight="1">
      <c r="A7" s="161"/>
      <c r="B7" s="161"/>
      <c r="C7" s="161"/>
      <c r="D7" s="162"/>
      <c r="E7" s="162" t="s">
        <v>133</v>
      </c>
      <c r="F7" s="163">
        <f t="shared" ref="F7:K7" si="0">SUMPRODUCT(($C$10:$C$21&lt;&gt;"")*F10:F21)</f>
        <v>3112.75</v>
      </c>
      <c r="G7" s="163">
        <f t="shared" si="0"/>
        <v>2600.5</v>
      </c>
      <c r="H7" s="163">
        <f t="shared" si="0"/>
        <v>2597.7600000000002</v>
      </c>
      <c r="I7" s="163">
        <f t="shared" si="0"/>
        <v>2.74</v>
      </c>
      <c r="J7" s="163">
        <f t="shared" si="0"/>
        <v>274.06</v>
      </c>
      <c r="K7" s="163">
        <f t="shared" si="0"/>
        <v>238.19</v>
      </c>
    </row>
    <row r="8" spans="1:11" ht="22.9" customHeight="1">
      <c r="A8" s="161"/>
      <c r="B8" s="161"/>
      <c r="C8" s="161"/>
      <c r="D8" s="164">
        <v>402</v>
      </c>
      <c r="E8" s="164" t="s">
        <v>398</v>
      </c>
      <c r="F8" s="163">
        <f t="shared" ref="F8:K8" si="1">SUMPRODUCT(($C$10:$C$21&lt;&gt;"")*F10:F21)</f>
        <v>3112.75</v>
      </c>
      <c r="G8" s="163">
        <f t="shared" si="1"/>
        <v>2600.5</v>
      </c>
      <c r="H8" s="163">
        <f t="shared" si="1"/>
        <v>2597.7600000000002</v>
      </c>
      <c r="I8" s="163">
        <f t="shared" si="1"/>
        <v>2.74</v>
      </c>
      <c r="J8" s="163">
        <f t="shared" si="1"/>
        <v>274.06</v>
      </c>
      <c r="K8" s="163">
        <f t="shared" si="1"/>
        <v>238.19</v>
      </c>
    </row>
    <row r="9" spans="1:11" ht="22.9" customHeight="1">
      <c r="A9" s="161"/>
      <c r="B9" s="161"/>
      <c r="C9" s="161"/>
      <c r="D9" s="165">
        <v>402001</v>
      </c>
      <c r="E9" s="165" t="s">
        <v>398</v>
      </c>
      <c r="F9" s="163">
        <f t="shared" ref="F9:K9" si="2">SUMPRODUCT(($C$10:$C$21&lt;&gt;"")*F10:F21)</f>
        <v>3112.75</v>
      </c>
      <c r="G9" s="163">
        <f t="shared" si="2"/>
        <v>2600.5</v>
      </c>
      <c r="H9" s="163">
        <f t="shared" si="2"/>
        <v>2597.7600000000002</v>
      </c>
      <c r="I9" s="163">
        <f t="shared" si="2"/>
        <v>2.74</v>
      </c>
      <c r="J9" s="163">
        <f t="shared" si="2"/>
        <v>274.06</v>
      </c>
      <c r="K9" s="163">
        <f t="shared" si="2"/>
        <v>238.19</v>
      </c>
    </row>
    <row r="10" spans="1:11" s="41" customFormat="1" ht="22.9" customHeight="1">
      <c r="A10" s="166" t="s">
        <v>400</v>
      </c>
      <c r="B10" s="166" t="s">
        <v>401</v>
      </c>
      <c r="C10" s="166" t="s">
        <v>401</v>
      </c>
      <c r="D10" s="167">
        <v>213</v>
      </c>
      <c r="E10" s="167" t="s">
        <v>402</v>
      </c>
      <c r="F10" s="168">
        <v>2571.87</v>
      </c>
      <c r="G10" s="168">
        <v>2059.62</v>
      </c>
      <c r="H10" s="168">
        <v>2056.88</v>
      </c>
      <c r="I10" s="168">
        <v>2.74</v>
      </c>
      <c r="J10" s="168">
        <v>274.06</v>
      </c>
      <c r="K10" s="168">
        <v>238.19</v>
      </c>
    </row>
    <row r="11" spans="1:11" s="41" customFormat="1" ht="22.9" customHeight="1">
      <c r="A11" s="166" t="s">
        <v>400</v>
      </c>
      <c r="B11" s="166" t="s">
        <v>403</v>
      </c>
      <c r="C11" s="166" t="s">
        <v>401</v>
      </c>
      <c r="D11" s="167">
        <v>21303</v>
      </c>
      <c r="E11" s="167" t="s">
        <v>404</v>
      </c>
      <c r="F11" s="168">
        <v>2571.87</v>
      </c>
      <c r="G11" s="168">
        <v>2059.62</v>
      </c>
      <c r="H11" s="168">
        <v>2056.88</v>
      </c>
      <c r="I11" s="168">
        <v>2.74</v>
      </c>
      <c r="J11" s="168">
        <v>274.06</v>
      </c>
      <c r="K11" s="168">
        <v>238.19</v>
      </c>
    </row>
    <row r="12" spans="1:11" s="41" customFormat="1" ht="22.9" customHeight="1">
      <c r="A12" s="166" t="s">
        <v>400</v>
      </c>
      <c r="B12" s="166" t="s">
        <v>403</v>
      </c>
      <c r="C12" s="166" t="s">
        <v>405</v>
      </c>
      <c r="D12" s="167">
        <v>2130301</v>
      </c>
      <c r="E12" s="167" t="s">
        <v>406</v>
      </c>
      <c r="F12" s="168">
        <v>2571.87</v>
      </c>
      <c r="G12" s="168">
        <v>2059.62</v>
      </c>
      <c r="H12" s="168">
        <v>2056.88</v>
      </c>
      <c r="I12" s="168">
        <v>2.74</v>
      </c>
      <c r="J12" s="168">
        <v>274.06</v>
      </c>
      <c r="K12" s="168">
        <v>238.19</v>
      </c>
    </row>
    <row r="13" spans="1:11" s="41" customFormat="1" ht="22.9" customHeight="1">
      <c r="A13" s="166" t="s">
        <v>407</v>
      </c>
      <c r="B13" s="166" t="s">
        <v>401</v>
      </c>
      <c r="C13" s="166" t="s">
        <v>401</v>
      </c>
      <c r="D13" s="167">
        <v>208</v>
      </c>
      <c r="E13" s="167" t="s">
        <v>408</v>
      </c>
      <c r="F13" s="168">
        <v>243.45</v>
      </c>
      <c r="G13" s="168">
        <v>243.45</v>
      </c>
      <c r="H13" s="168">
        <v>243.45</v>
      </c>
      <c r="I13" s="168"/>
      <c r="J13" s="168"/>
      <c r="K13" s="168"/>
    </row>
    <row r="14" spans="1:11" s="41" customFormat="1" ht="22.9" customHeight="1">
      <c r="A14" s="166" t="s">
        <v>407</v>
      </c>
      <c r="B14" s="166" t="s">
        <v>409</v>
      </c>
      <c r="C14" s="166" t="s">
        <v>401</v>
      </c>
      <c r="D14" s="167">
        <v>20805</v>
      </c>
      <c r="E14" s="167" t="s">
        <v>410</v>
      </c>
      <c r="F14" s="168">
        <v>243.45</v>
      </c>
      <c r="G14" s="168">
        <v>243.45</v>
      </c>
      <c r="H14" s="168">
        <v>243.45</v>
      </c>
      <c r="I14" s="168"/>
      <c r="J14" s="168"/>
      <c r="K14" s="168"/>
    </row>
    <row r="15" spans="1:11" s="41" customFormat="1" ht="22.9" customHeight="1">
      <c r="A15" s="166" t="s">
        <v>407</v>
      </c>
      <c r="B15" s="166" t="s">
        <v>409</v>
      </c>
      <c r="C15" s="166" t="s">
        <v>409</v>
      </c>
      <c r="D15" s="167">
        <v>2080505</v>
      </c>
      <c r="E15" s="167" t="s">
        <v>411</v>
      </c>
      <c r="F15" s="168">
        <v>243.45</v>
      </c>
      <c r="G15" s="168">
        <v>243.45</v>
      </c>
      <c r="H15" s="168">
        <v>243.45</v>
      </c>
      <c r="I15" s="168"/>
      <c r="J15" s="168"/>
      <c r="K15" s="168"/>
    </row>
    <row r="16" spans="1:11" s="41" customFormat="1" ht="22.9" customHeight="1">
      <c r="A16" s="166" t="s">
        <v>412</v>
      </c>
      <c r="B16" s="166" t="s">
        <v>401</v>
      </c>
      <c r="C16" s="166" t="s">
        <v>401</v>
      </c>
      <c r="D16" s="167">
        <v>210</v>
      </c>
      <c r="E16" s="167" t="s">
        <v>413</v>
      </c>
      <c r="F16" s="168">
        <v>114.84</v>
      </c>
      <c r="G16" s="168">
        <v>114.84</v>
      </c>
      <c r="H16" s="168">
        <v>114.84</v>
      </c>
      <c r="I16" s="168"/>
      <c r="J16" s="168"/>
      <c r="K16" s="168"/>
    </row>
    <row r="17" spans="1:11" s="41" customFormat="1" ht="22.9" customHeight="1">
      <c r="A17" s="166" t="s">
        <v>412</v>
      </c>
      <c r="B17" s="166" t="s">
        <v>414</v>
      </c>
      <c r="C17" s="166" t="s">
        <v>401</v>
      </c>
      <c r="D17" s="167">
        <v>21011</v>
      </c>
      <c r="E17" s="167" t="s">
        <v>415</v>
      </c>
      <c r="F17" s="168">
        <v>114.84</v>
      </c>
      <c r="G17" s="168">
        <v>114.84</v>
      </c>
      <c r="H17" s="168">
        <v>114.84</v>
      </c>
      <c r="I17" s="168"/>
      <c r="J17" s="168"/>
      <c r="K17" s="168"/>
    </row>
    <row r="18" spans="1:11" s="41" customFormat="1" ht="22.9" customHeight="1">
      <c r="A18" s="166" t="s">
        <v>412</v>
      </c>
      <c r="B18" s="166" t="s">
        <v>414</v>
      </c>
      <c r="C18" s="166" t="s">
        <v>405</v>
      </c>
      <c r="D18" s="167">
        <v>2101101</v>
      </c>
      <c r="E18" s="167" t="s">
        <v>416</v>
      </c>
      <c r="F18" s="168">
        <v>114.84</v>
      </c>
      <c r="G18" s="168">
        <v>114.84</v>
      </c>
      <c r="H18" s="168">
        <v>114.84</v>
      </c>
      <c r="I18" s="168"/>
      <c r="J18" s="168"/>
      <c r="K18" s="168"/>
    </row>
    <row r="19" spans="1:11" s="41" customFormat="1" ht="22.9" customHeight="1">
      <c r="A19" s="166" t="s">
        <v>417</v>
      </c>
      <c r="B19" s="166" t="s">
        <v>401</v>
      </c>
      <c r="C19" s="166" t="s">
        <v>401</v>
      </c>
      <c r="D19" s="167">
        <v>221</v>
      </c>
      <c r="E19" s="167" t="s">
        <v>418</v>
      </c>
      <c r="F19" s="168">
        <v>182.59</v>
      </c>
      <c r="G19" s="168">
        <v>182.59</v>
      </c>
      <c r="H19" s="168">
        <v>182.59</v>
      </c>
      <c r="I19" s="168"/>
      <c r="J19" s="168"/>
      <c r="K19" s="168"/>
    </row>
    <row r="20" spans="1:11" s="41" customFormat="1" ht="22.9" customHeight="1">
      <c r="A20" s="166" t="s">
        <v>417</v>
      </c>
      <c r="B20" s="166" t="s">
        <v>419</v>
      </c>
      <c r="C20" s="166" t="s">
        <v>401</v>
      </c>
      <c r="D20" s="167">
        <v>22102</v>
      </c>
      <c r="E20" s="167" t="s">
        <v>420</v>
      </c>
      <c r="F20" s="168">
        <v>182.59</v>
      </c>
      <c r="G20" s="168">
        <v>182.59</v>
      </c>
      <c r="H20" s="168">
        <v>182.59</v>
      </c>
      <c r="I20" s="168"/>
      <c r="J20" s="168"/>
      <c r="K20" s="168"/>
    </row>
    <row r="21" spans="1:11" s="41" customFormat="1" ht="22.9" customHeight="1">
      <c r="A21" s="166" t="s">
        <v>417</v>
      </c>
      <c r="B21" s="166" t="s">
        <v>419</v>
      </c>
      <c r="C21" s="166" t="s">
        <v>405</v>
      </c>
      <c r="D21" s="167">
        <v>2210201</v>
      </c>
      <c r="E21" s="167" t="s">
        <v>215</v>
      </c>
      <c r="F21" s="168">
        <v>182.59</v>
      </c>
      <c r="G21" s="168">
        <v>182.59</v>
      </c>
      <c r="H21" s="168">
        <v>182.59</v>
      </c>
      <c r="I21" s="168"/>
      <c r="J21" s="168"/>
      <c r="K21" s="168"/>
    </row>
    <row r="22" spans="1:11" s="41" customFormat="1" ht="22.9" customHeight="1">
      <c r="A22" s="156"/>
      <c r="B22" s="156"/>
      <c r="C22" s="156"/>
      <c r="D22" s="26"/>
      <c r="E22" s="26"/>
      <c r="F22" s="39"/>
      <c r="G22" s="39"/>
      <c r="H22" s="39"/>
      <c r="I22" s="39"/>
      <c r="J22" s="39"/>
      <c r="K22" s="39"/>
    </row>
    <row r="23" spans="1:11" s="41" customFormat="1" ht="22.9" customHeight="1">
      <c r="A23" s="156"/>
      <c r="B23" s="156"/>
      <c r="C23" s="156"/>
      <c r="D23" s="26"/>
      <c r="E23" s="26"/>
      <c r="F23" s="39"/>
      <c r="G23" s="39"/>
      <c r="H23" s="39"/>
      <c r="I23" s="39"/>
      <c r="J23" s="39"/>
      <c r="K23" s="39"/>
    </row>
    <row r="24" spans="1:11" s="41" customFormat="1" ht="22.9" customHeight="1">
      <c r="A24" s="156"/>
      <c r="B24" s="156"/>
      <c r="C24" s="156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6"/>
      <c r="B25" s="156"/>
      <c r="C25" s="156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6"/>
      <c r="B26" s="156"/>
      <c r="C26" s="156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6"/>
      <c r="B27" s="156"/>
      <c r="C27" s="156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6"/>
      <c r="B28" s="156"/>
      <c r="C28" s="156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6"/>
      <c r="B29" s="156"/>
      <c r="C29" s="156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6"/>
      <c r="B30" s="156"/>
      <c r="C30" s="156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6"/>
      <c r="B31" s="156"/>
      <c r="C31" s="156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6"/>
      <c r="B32" s="156"/>
      <c r="C32" s="156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6"/>
      <c r="B33" s="156"/>
      <c r="C33" s="156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6"/>
      <c r="B34" s="156"/>
      <c r="C34" s="156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6"/>
      <c r="B35" s="156"/>
      <c r="C35" s="156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6"/>
      <c r="B36" s="156"/>
      <c r="C36" s="156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6"/>
      <c r="B37" s="156"/>
      <c r="C37" s="156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6"/>
      <c r="B38" s="156"/>
      <c r="C38" s="156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6"/>
      <c r="B39" s="156"/>
      <c r="C39" s="156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6"/>
      <c r="B40" s="156"/>
      <c r="C40" s="156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6"/>
      <c r="B41" s="156"/>
      <c r="C41" s="156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6"/>
      <c r="B42" s="156"/>
      <c r="C42" s="156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6"/>
      <c r="B43" s="156"/>
      <c r="C43" s="156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6"/>
      <c r="B44" s="156"/>
      <c r="C44" s="156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6"/>
      <c r="B45" s="156"/>
      <c r="C45" s="156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6"/>
      <c r="B46" s="156"/>
      <c r="C46" s="156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6"/>
      <c r="B47" s="156"/>
      <c r="C47" s="156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6"/>
      <c r="B48" s="156"/>
      <c r="C48" s="156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6"/>
      <c r="B49" s="156"/>
      <c r="C49" s="156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6"/>
      <c r="B50" s="156"/>
      <c r="C50" s="156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6"/>
      <c r="B51" s="156"/>
      <c r="C51" s="156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6"/>
      <c r="B52" s="156"/>
      <c r="C52" s="156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6"/>
      <c r="B53" s="156"/>
      <c r="C53" s="156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6"/>
      <c r="B54" s="156"/>
      <c r="C54" s="156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6"/>
      <c r="B55" s="156"/>
      <c r="C55" s="156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6"/>
      <c r="B56" s="156"/>
      <c r="C56" s="156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6"/>
      <c r="B57" s="156"/>
      <c r="C57" s="156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6"/>
      <c r="B58" s="156"/>
      <c r="C58" s="156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6"/>
      <c r="B59" s="156"/>
      <c r="C59" s="156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6"/>
      <c r="B60" s="156"/>
      <c r="C60" s="156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6"/>
      <c r="B61" s="156"/>
      <c r="C61" s="156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6"/>
      <c r="B62" s="156"/>
      <c r="C62" s="156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6"/>
      <c r="B63" s="156"/>
      <c r="C63" s="156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6"/>
      <c r="B64" s="156"/>
      <c r="C64" s="156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6"/>
      <c r="B65" s="156"/>
      <c r="C65" s="156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6"/>
      <c r="B66" s="156"/>
      <c r="C66" s="156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6"/>
      <c r="B67" s="156"/>
      <c r="C67" s="156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6"/>
      <c r="B68" s="156"/>
      <c r="C68" s="156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6"/>
      <c r="B69" s="156"/>
      <c r="C69" s="156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6"/>
      <c r="B70" s="156"/>
      <c r="C70" s="156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2024-03-25T10:12:55Z</dcterms:modified>
</cp:coreProperties>
</file>