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0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F7"/>
  <c r="G7"/>
  <c r="H7"/>
  <c r="C6"/>
  <c r="D6"/>
  <c r="E6"/>
  <c r="F6"/>
  <c r="G6"/>
  <c r="H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8" s="1"/>
  <c r="K10"/>
  <c r="K11"/>
  <c r="K12"/>
  <c r="K6" s="1"/>
  <c r="G9"/>
  <c r="G10"/>
  <c r="G11"/>
  <c r="G12"/>
  <c r="G6" s="1"/>
  <c r="F6"/>
  <c r="H6"/>
  <c r="I6"/>
  <c r="J6"/>
  <c r="L6"/>
  <c r="M6"/>
  <c r="N6"/>
  <c r="O6"/>
  <c r="P6"/>
  <c r="Q6"/>
  <c r="R6"/>
  <c r="S6"/>
  <c r="T6"/>
  <c r="U6"/>
  <c r="F7"/>
  <c r="H7"/>
  <c r="I7"/>
  <c r="J7"/>
  <c r="K7"/>
  <c r="L7"/>
  <c r="M7"/>
  <c r="N7"/>
  <c r="O7"/>
  <c r="P7"/>
  <c r="Q7"/>
  <c r="R7"/>
  <c r="S7"/>
  <c r="T7"/>
  <c r="U7"/>
  <c r="F8"/>
  <c r="H8"/>
  <c r="I8"/>
  <c r="J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 s="1"/>
  <c r="H39" i="3"/>
  <c r="H36"/>
  <c r="F39"/>
  <c r="F36"/>
  <c r="F10"/>
  <c r="F6"/>
  <c r="D39"/>
  <c r="D36"/>
  <c r="B39"/>
  <c r="B24"/>
  <c r="B36" s="1"/>
  <c r="B8"/>
  <c r="B6" s="1"/>
  <c r="A3" i="26"/>
  <c r="A3" i="28" s="1"/>
  <c r="D7"/>
  <c r="C7"/>
  <c r="G8" i="7" l="1"/>
  <c r="G7"/>
  <c r="A4" i="27"/>
</calcChain>
</file>

<file path=xl/sharedStrings.xml><?xml version="1.0" encoding="utf-8"?>
<sst xmlns="http://schemas.openxmlformats.org/spreadsheetml/2006/main" count="995" uniqueCount="422">
  <si>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</si>
  <si>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</si>
  <si>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</si>
  <si>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</si>
  <si>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</si>
  <si>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</si>
  <si>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</si>
  <si>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</si>
  <si>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</si>
  <si>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</si>
  <si>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</si>
  <si>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</si>
  <si>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</si>
  <si>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</si>
  <si>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</si>
  <si>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</si>
  <si>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</si>
  <si>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</si>
  <si>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</si>
  <si>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</si>
  <si>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</si>
  <si>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</si>
  <si>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</si>
  <si>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</si>
  <si>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</si>
  <si>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</si>
  <si>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</si>
  <si>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</si>
  <si>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</si>
  <si>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</si>
  <si>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</si>
  <si>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</si>
  <si>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</si>
  <si>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</si>
  <si>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</si>
  <si>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</si>
  <si>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</si>
  <si>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</si>
  <si>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</si>
  <si>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</si>
  <si>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</si>
  <si>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</si>
  <si>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</si>
  <si>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</si>
  <si>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</si>
  <si>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</si>
  <si>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</si>
  <si>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</si>
  <si>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</si>
  <si>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</si>
  <si>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</si>
  <si>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</si>
  <si>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</si>
  <si>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</si>
  <si>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</si>
  <si>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</si>
  <si>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</si>
  <si>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</si>
  <si>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</si>
  <si>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</si>
  <si>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</si>
  <si>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</si>
  <si>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</si>
  <si>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</si>
  <si>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</si>
  <si>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</si>
  <si>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</si>
  <si>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</si>
  <si>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</si>
  <si>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</si>
  <si>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</si>
  <si>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</si>
  <si>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</si>
  <si>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</si>
  <si>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</si>
  <si>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</si>
  <si>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</si>
  <si>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</si>
  <si>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</si>
  <si>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</si>
  <si>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</si>
  <si>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</si>
  <si>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</si>
  <si>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</si>
  <si>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</si>
  <si>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</si>
  <si>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</si>
  <si>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</si>
  <si>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</si>
  <si>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</si>
  <si>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</si>
  <si>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</si>
  <si>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</si>
  <si>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</si>
  <si>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</si>
  <si>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</si>
  <si>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</si>
  <si>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</si>
  <si>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</si>
  <si>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</si>
  <si>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</si>
  <si>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</si>
  <si>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</si>
  <si>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</si>
  <si>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</si>
  <si>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</si>
  <si>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</si>
  <si>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</si>
  <si>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</si>
  <si>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</si>
  <si>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</si>
  <si>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</si>
  <si>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</si>
  <si>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</si>
  <si>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</si>
  <si>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</si>
  <si>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</si>
  <si>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</si>
  <si>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</si>
  <si>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</si>
  <si>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</si>
  <si>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</si>
  <si>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</si>
  <si>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</si>
  <si>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</si>
  <si>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</si>
  <si>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</si>
  <si>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</si>
  <si>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</si>
  <si>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</si>
  <si>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</si>
  <si>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</si>
  <si>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</si>
  <si>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</si>
  <si>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</si>
  <si>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</si>
  <si>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</si>
  <si>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</si>
  <si>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</si>
  <si>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</si>
  <si>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</si>
  <si>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</si>
  <si>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</si>
  <si>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</si>
  <si>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</si>
  <si>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</si>
  <si>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</si>
  <si>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</si>
  <si>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</si>
  <si>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</si>
  <si>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</si>
  <si>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</si>
  <si>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</si>
  <si>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</si>
  <si>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</si>
  <si>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</si>
  <si>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</si>
  <si>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</si>
  <si>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</si>
  <si>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</si>
  <si>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</si>
  <si>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</si>
  <si>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</si>
  <si>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</si>
  <si>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</si>
  <si>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</si>
  <si>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</si>
  <si>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</si>
  <si>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</si>
  <si>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</si>
  <si>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</si>
  <si>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</si>
  <si>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</si>
  <si>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</si>
  <si>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</si>
  <si>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</si>
  <si>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</si>
  <si>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</si>
  <si>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</si>
  <si>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</si>
  <si>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</si>
  <si>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</si>
  <si>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</si>
  <si>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</si>
  <si>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</si>
  <si>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</si>
  <si>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</si>
  <si>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</si>
  <si>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</si>
  <si>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</si>
  <si>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</si>
  <si>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</si>
  <si>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</si>
  <si>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</si>
  <si>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</si>
  <si>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</si>
  <si>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</si>
  <si>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</si>
  <si>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</si>
  <si>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</si>
  <si>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</si>
  <si>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</si>
  <si>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</si>
  <si>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</si>
  <si>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</si>
  <si>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</si>
  <si>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</si>
  <si>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</si>
  <si>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</si>
  <si>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</si>
  <si>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</si>
  <si>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</si>
  <si>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</si>
  <si>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</si>
  <si>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</si>
  <si>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</si>
  <si>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</si>
  <si>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</si>
  <si>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</si>
  <si>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</si>
  <si>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</si>
  <si>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</si>
  <si>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</si>
  <si>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</si>
  <si>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</si>
  <si>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</si>
  <si>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</si>
  <si>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</si>
  <si>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</si>
  <si>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</si>
  <si>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</si>
  <si>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</si>
  <si>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</si>
  <si>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</si>
  <si>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</si>
  <si>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</si>
  <si>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</si>
  <si>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</si>
  <si>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</si>
  <si>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</si>
  <si>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</si>
  <si>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</si>
  <si>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</si>
  <si>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</si>
  <si>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</si>
  <si>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</si>
  <si>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</si>
  <si>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</si>
  <si>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</si>
  <si>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</si>
  <si>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</si>
  <si>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</si>
  <si>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</si>
  <si>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</si>
  <si>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</si>
  <si>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</si>
  <si>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</si>
  <si>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</si>
  <si>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</si>
  <si>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</si>
  <si>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</si>
  <si>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</si>
  <si>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</si>
  <si>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</si>
  <si>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</si>
  <si>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</si>
  <si>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</si>
  <si>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</si>
  <si>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</si>
  <si>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</si>
  <si>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</si>
  <si>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</si>
  <si>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</si>
  <si>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</si>
  <si>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</si>
  <si>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</si>
  <si>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</si>
  <si>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</si>
  <si>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</si>
  <si>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</si>
  <si>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</si>
  <si>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</si>
  <si>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</si>
  <si>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</si>
  <si>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</si>
  <si>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</si>
  <si>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</si>
  <si>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</si>
  <si>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</si>
  <si>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</si>
  <si>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</si>
  <si>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</si>
  <si>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</si>
  <si>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</si>
  <si>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</si>
  <si>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</si>
  <si>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</si>
  <si>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</si>
  <si>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</si>
  <si>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</si>
  <si>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</si>
  <si>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</si>
  <si>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</si>
  <si>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</si>
  <si>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</si>
  <si>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</si>
  <si>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</si>
  <si>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</si>
  <si>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</si>
  <si>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</si>
  <si>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</si>
  <si>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</si>
  <si>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</si>
  <si>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</si>
  <si>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</si>
  <si>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</si>
  <si>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</si>
  <si>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</si>
  <si>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</si>
  <si>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</si>
  <si>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</si>
  <si>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</si>
  <si>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</si>
  <si>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</si>
  <si>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</si>
  <si>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</si>
  <si>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</si>
  <si>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</si>
  <si>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</si>
  <si>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</si>
  <si>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</si>
  <si>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</si>
  <si>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</si>
  <si>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</si>
  <si>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</si>
  <si>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</si>
  <si>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</si>
  <si>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</si>
  <si>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</si>
  <si>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</si>
  <si>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</si>
  <si>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</si>
  <si>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</si>
  <si>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</si>
  <si>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</si>
  <si>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</si>
  <si>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</si>
  <si>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</si>
  <si>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</si>
  <si>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</si>
  <si>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</si>
  <si>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</si>
  <si>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</si>
  <si>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</si>
  <si>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</si>
  <si>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</si>
  <si>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</si>
  <si>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</si>
  <si>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</si>
  <si>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</si>
  <si>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</si>
  <si>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</si>
  <si>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</si>
  <si>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</si>
  <si>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</si>
  <si>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</si>
  <si>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</si>
  <si>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</si>
  <si>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</si>
  <si>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</si>
  <si>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</si>
  <si>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</si>
  <si>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</si>
  <si>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</si>
  <si>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</si>
  <si>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</si>
  <si>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</si>
  <si>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</si>
  <si>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</si>
  <si>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</si>
  <si>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</si>
  <si>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</si>
  <si>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</si>
  <si>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</si>
  <si>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</si>
  <si>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</si>
  <si>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</si>
  <si>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</si>
  <si>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</si>
  <si>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</si>
  <si>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</si>
  <si>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</si>
  <si>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</si>
  <si>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</si>
  <si>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</si>
  <si>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</si>
  <si>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</si>
  <si>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祁东县交通工程质量安全监督站</t>
  </si>
  <si>
    <t>单位：705004_祁东县交通工程质量安全监督站</t>
  </si>
  <si>
    <t>214</t>
  </si>
  <si>
    <t/>
  </si>
  <si>
    <t>交通运输支出</t>
  </si>
  <si>
    <t>01</t>
  </si>
  <si>
    <t>公路水路运输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</si>
  <si>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</si>
  <si>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</si>
  <si>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</si>
  <si>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</si>
  <si>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</si>
  <si>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</si>
  <si>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</si>
  <si>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</si>
  <si>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</si>
  <si>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</si>
  <si>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02</t>
  </si>
  <si>
    <t>事业单位医疗</t>
  </si>
  <si>
    <t>221</t>
  </si>
  <si>
    <t>住房保障支出</t>
  </si>
  <si>
    <t>住房改革支出</t>
  </si>
  <si>
    <t>705</t>
  </si>
  <si>
    <t>705004</t>
  </si>
  <si>
    <t>工程质量与安全监督经费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</si>
</sst>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1">
        <v>705004</v>
      </c>
      <c r="F4" s="81"/>
      <c r="G4" s="81"/>
      <c r="H4" s="81"/>
      <c r="I4" s="4"/>
    </row>
    <row r="5" spans="1:9" ht="54.4" customHeight="1">
      <c r="A5" s="2"/>
      <c r="B5" s="3"/>
      <c r="C5" s="4"/>
      <c r="D5" s="2" t="s">
        <v>2</v>
      </c>
      <c r="E5" s="81" t="s">
        <v>397</v>
      </c>
      <c r="F5" s="81"/>
      <c r="G5" s="81"/>
      <c r="H5" s="81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4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6" t="s">
        <v>398</v>
      </c>
      <c r="B3" s="96"/>
      <c r="C3" s="96"/>
      <c r="D3" s="96"/>
      <c r="E3" s="27" t="s">
        <v>208</v>
      </c>
    </row>
    <row r="4" spans="1:5" ht="38.85" customHeight="1">
      <c r="A4" s="159" t="s">
        <v>209</v>
      </c>
      <c r="B4" s="159"/>
      <c r="C4" s="159" t="s">
        <v>210</v>
      </c>
      <c r="D4" s="159"/>
      <c r="E4" s="159"/>
    </row>
    <row r="5" spans="1:5" ht="22.9" customHeight="1">
      <c r="A5" s="161" t="s">
        <v>211</v>
      </c>
      <c r="B5" s="161" t="s">
        <v>154</v>
      </c>
      <c r="C5" s="161" t="s">
        <v>133</v>
      </c>
      <c r="D5" s="161" t="s">
        <v>204</v>
      </c>
      <c r="E5" s="161" t="s">
        <v>205</v>
      </c>
    </row>
    <row r="6" spans="1:5" s="79" customFormat="1" ht="26.45" customHeight="1">
      <c r="A6" s="165">
        <v>301</v>
      </c>
      <c r="B6" s="165" t="s">
        <v>183</v>
      </c>
      <c r="C6" s="170">
        <v>123.26999999999998</v>
      </c>
      <c r="D6" s="170">
        <v>123.26999999999998</v>
      </c>
      <c r="E6" s="170"/>
    </row>
    <row r="7" spans="1:5" s="41" customFormat="1" ht="26.45" customHeight="1">
      <c r="A7" s="171">
        <v>30101</v>
      </c>
      <c r="B7" s="171" t="s">
        <v>222</v>
      </c>
      <c r="C7" s="172">
        <v>54.41</v>
      </c>
      <c r="D7" s="172">
        <v>54.41</v>
      </c>
      <c r="E7" s="172"/>
    </row>
    <row r="8" spans="1:5" s="42" customFormat="1" ht="26.45" customHeight="1">
      <c r="A8" s="171">
        <v>30103</v>
      </c>
      <c r="B8" s="171" t="s">
        <v>224</v>
      </c>
      <c r="C8" s="172">
        <v>4.53</v>
      </c>
      <c r="D8" s="172">
        <v>4.53</v>
      </c>
      <c r="E8" s="172"/>
    </row>
    <row r="9" spans="1:5" s="42" customFormat="1" ht="26.45" customHeight="1">
      <c r="A9" s="171">
        <v>30107</v>
      </c>
      <c r="B9" s="171" t="s">
        <v>225</v>
      </c>
      <c r="C9" s="172">
        <v>29.57</v>
      </c>
      <c r="D9" s="172">
        <v>29.57</v>
      </c>
      <c r="E9" s="172"/>
    </row>
    <row r="10" spans="1:5" s="42" customFormat="1" ht="26.45" customHeight="1">
      <c r="A10" s="171">
        <v>30108</v>
      </c>
      <c r="B10" s="171" t="s">
        <v>226</v>
      </c>
      <c r="C10" s="172">
        <v>14.16</v>
      </c>
      <c r="D10" s="172">
        <v>14.16</v>
      </c>
      <c r="E10" s="172"/>
    </row>
    <row r="11" spans="1:5" s="42" customFormat="1" ht="26.45" customHeight="1">
      <c r="A11" s="171">
        <v>30110</v>
      </c>
      <c r="B11" s="171" t="s">
        <v>228</v>
      </c>
      <c r="C11" s="172">
        <v>7.31</v>
      </c>
      <c r="D11" s="172">
        <v>7.31</v>
      </c>
      <c r="E11" s="172"/>
    </row>
    <row r="12" spans="1:5" s="42" customFormat="1" ht="26.45" customHeight="1">
      <c r="A12" s="171">
        <v>30112</v>
      </c>
      <c r="B12" s="171" t="s">
        <v>230</v>
      </c>
      <c r="C12" s="172">
        <v>0.56999999999999995</v>
      </c>
      <c r="D12" s="172">
        <v>0.56999999999999995</v>
      </c>
      <c r="E12" s="172"/>
    </row>
    <row r="13" spans="1:5" s="42" customFormat="1" ht="26.45" customHeight="1">
      <c r="A13" s="171">
        <v>30113</v>
      </c>
      <c r="B13" s="171" t="s">
        <v>215</v>
      </c>
      <c r="C13" s="172">
        <v>10.62</v>
      </c>
      <c r="D13" s="172">
        <v>10.62</v>
      </c>
      <c r="E13" s="172"/>
    </row>
    <row r="14" spans="1:5" s="42" customFormat="1" ht="26.45" customHeight="1">
      <c r="A14" s="171">
        <v>30199</v>
      </c>
      <c r="B14" s="171" t="s">
        <v>216</v>
      </c>
      <c r="C14" s="172">
        <v>2.1</v>
      </c>
      <c r="D14" s="172">
        <v>2.1</v>
      </c>
      <c r="E14" s="172"/>
    </row>
    <row r="15" spans="1:5" s="42" customFormat="1" ht="26.45" customHeight="1">
      <c r="A15" s="165">
        <v>302</v>
      </c>
      <c r="B15" s="165" t="s">
        <v>261</v>
      </c>
      <c r="C15" s="170">
        <v>13.44</v>
      </c>
      <c r="D15" s="170"/>
      <c r="E15" s="170">
        <v>13.44</v>
      </c>
    </row>
    <row r="16" spans="1:5" s="42" customFormat="1" ht="26.45" customHeight="1">
      <c r="A16" s="171">
        <v>30201</v>
      </c>
      <c r="B16" s="171" t="s">
        <v>264</v>
      </c>
      <c r="C16" s="172">
        <v>4.5</v>
      </c>
      <c r="D16" s="172"/>
      <c r="E16" s="172">
        <v>4.5</v>
      </c>
    </row>
    <row r="17" spans="1:5" s="42" customFormat="1" ht="26.45" customHeight="1">
      <c r="A17" s="171">
        <v>30202</v>
      </c>
      <c r="B17" s="171" t="s">
        <v>265</v>
      </c>
      <c r="C17" s="172">
        <v>2.5</v>
      </c>
      <c r="D17" s="172"/>
      <c r="E17" s="172">
        <v>2.5</v>
      </c>
    </row>
    <row r="18" spans="1:5" s="42" customFormat="1" ht="26.45" customHeight="1">
      <c r="A18" s="171">
        <v>30211</v>
      </c>
      <c r="B18" s="171" t="s">
        <v>273</v>
      </c>
      <c r="C18" s="172">
        <v>2.94</v>
      </c>
      <c r="D18" s="172"/>
      <c r="E18" s="172">
        <v>2.94</v>
      </c>
    </row>
    <row r="19" spans="1:5" s="42" customFormat="1" ht="26.45" customHeight="1">
      <c r="A19" s="171">
        <v>30228</v>
      </c>
      <c r="B19" s="171" t="s">
        <v>279</v>
      </c>
      <c r="C19" s="172">
        <v>3.5</v>
      </c>
      <c r="D19" s="172"/>
      <c r="E19" s="172">
        <v>3.5</v>
      </c>
    </row>
    <row r="20" spans="1:5" s="42" customFormat="1" ht="26.45" customHeight="1">
      <c r="A20" s="165">
        <v>303</v>
      </c>
      <c r="B20" s="165" t="s">
        <v>175</v>
      </c>
      <c r="C20" s="170">
        <v>0.14000000000000001</v>
      </c>
      <c r="D20" s="170">
        <v>0.14000000000000001</v>
      </c>
      <c r="E20" s="170"/>
    </row>
    <row r="21" spans="1:5" s="42" customFormat="1" ht="26.45" customHeight="1">
      <c r="A21" s="171">
        <v>30399</v>
      </c>
      <c r="B21" s="171" t="s">
        <v>239</v>
      </c>
      <c r="C21" s="172">
        <v>0.14000000000000001</v>
      </c>
      <c r="D21" s="172">
        <v>0.14000000000000001</v>
      </c>
      <c r="E21" s="172"/>
    </row>
    <row r="22" spans="1:5" s="42" customFormat="1" ht="26.45" customHeight="1">
      <c r="A22" s="171"/>
      <c r="B22" s="171" t="s">
        <v>133</v>
      </c>
      <c r="C22" s="172">
        <v>136.84999999999997</v>
      </c>
      <c r="D22" s="172">
        <v>123.40999999999998</v>
      </c>
      <c r="E22" s="172">
        <v>13.44</v>
      </c>
    </row>
    <row r="23" spans="1:5" s="42" customFormat="1" ht="26.45" customHeight="1">
      <c r="A23" s="43"/>
      <c r="B23" s="43"/>
      <c r="C23" s="44"/>
      <c r="D23" s="44"/>
      <c r="E23" s="44"/>
    </row>
    <row r="24" spans="1:5" s="42" customFormat="1" ht="26.45" customHeight="1">
      <c r="A24" s="43"/>
      <c r="B24" s="43"/>
      <c r="C24" s="44"/>
      <c r="D24" s="44"/>
      <c r="E24" s="44"/>
    </row>
    <row r="25" spans="1:5" s="42" customFormat="1" ht="26.45" customHeight="1">
      <c r="A25" s="43"/>
      <c r="B25" s="43"/>
      <c r="C25" s="44"/>
      <c r="D25" s="44"/>
      <c r="E25" s="44"/>
    </row>
    <row r="26" spans="1:5" s="42" customFormat="1" ht="26.45" customHeight="1">
      <c r="A26" s="43"/>
      <c r="B26" s="43"/>
      <c r="C26" s="44"/>
      <c r="D26" s="44"/>
      <c r="E26" s="44"/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.375" style="126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5"/>
      <c r="M1" s="93" t="s">
        <v>212</v>
      </c>
      <c r="N1" s="93"/>
    </row>
    <row r="2" spans="1:14" ht="44.85" customHeight="1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0.6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42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167</v>
      </c>
      <c r="H4" s="129"/>
      <c r="I4" s="129"/>
      <c r="J4" s="129"/>
      <c r="K4" s="129"/>
      <c r="L4" s="129" t="s">
        <v>171</v>
      </c>
      <c r="M4" s="129"/>
      <c r="N4" s="129"/>
    </row>
    <row r="5" spans="1:14" ht="39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213</v>
      </c>
      <c r="I5" s="173" t="s">
        <v>214</v>
      </c>
      <c r="J5" s="173" t="s">
        <v>215</v>
      </c>
      <c r="K5" s="173" t="s">
        <v>216</v>
      </c>
      <c r="L5" s="173" t="s">
        <v>133</v>
      </c>
      <c r="M5" s="173" t="s">
        <v>183</v>
      </c>
      <c r="N5" s="173" t="s">
        <v>217</v>
      </c>
    </row>
    <row r="6" spans="1:14" ht="22.9" customHeight="1">
      <c r="A6" s="144"/>
      <c r="B6" s="144"/>
      <c r="C6" s="144"/>
      <c r="D6" s="145"/>
      <c r="E6" s="145" t="s">
        <v>133</v>
      </c>
      <c r="F6" s="153">
        <f t="shared" ref="F6:N6" si="0">SUM(F9:F12)</f>
        <v>123.26999999999998</v>
      </c>
      <c r="G6" s="153">
        <f t="shared" si="0"/>
        <v>0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123.26999999999998</v>
      </c>
      <c r="M6" s="153">
        <f t="shared" si="0"/>
        <v>123.26999999999998</v>
      </c>
      <c r="N6" s="153">
        <f t="shared" si="0"/>
        <v>0</v>
      </c>
    </row>
    <row r="7" spans="1:14" ht="22.9" customHeight="1">
      <c r="A7" s="144"/>
      <c r="B7" s="144"/>
      <c r="C7" s="144"/>
      <c r="D7" s="147">
        <v>705</v>
      </c>
      <c r="E7" s="147" t="s">
        <v>397</v>
      </c>
      <c r="F7" s="153">
        <f t="shared" ref="F7:N7" si="1">SUM(F9:F12)</f>
        <v>123.26999999999998</v>
      </c>
      <c r="G7" s="153">
        <f t="shared" si="1"/>
        <v>0</v>
      </c>
      <c r="H7" s="153">
        <f t="shared" si="1"/>
        <v>0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123.26999999999998</v>
      </c>
      <c r="M7" s="153">
        <f t="shared" si="1"/>
        <v>123.26999999999998</v>
      </c>
      <c r="N7" s="153">
        <f t="shared" si="1"/>
        <v>0</v>
      </c>
    </row>
    <row r="8" spans="1:14" ht="22.9" customHeight="1">
      <c r="A8" s="144"/>
      <c r="B8" s="144"/>
      <c r="C8" s="144"/>
      <c r="D8" s="147">
        <v>705004</v>
      </c>
      <c r="E8" s="147" t="s">
        <v>397</v>
      </c>
      <c r="F8" s="153">
        <f t="shared" ref="F8:N8" si="2">SUM(F9:F12)</f>
        <v>123.26999999999998</v>
      </c>
      <c r="G8" s="153">
        <f t="shared" si="2"/>
        <v>0</v>
      </c>
      <c r="H8" s="153">
        <f t="shared" si="2"/>
        <v>0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123.26999999999998</v>
      </c>
      <c r="M8" s="153">
        <f t="shared" si="2"/>
        <v>123.26999999999998</v>
      </c>
      <c r="N8" s="153">
        <f t="shared" si="2"/>
        <v>0</v>
      </c>
    </row>
    <row r="9" spans="1:14" s="32" customFormat="1" ht="22.9" customHeight="1">
      <c r="A9" s="148" t="s">
        <v>399</v>
      </c>
      <c r="B9" s="148" t="s">
        <v>402</v>
      </c>
      <c r="C9" s="148" t="s">
        <v>402</v>
      </c>
      <c r="D9" s="149">
        <v>705004</v>
      </c>
      <c r="E9" s="150" t="s">
        <v>404</v>
      </c>
      <c r="F9" s="151">
        <v>91.179999999999978</v>
      </c>
      <c r="G9" s="151"/>
      <c r="H9" s="154"/>
      <c r="I9" s="154"/>
      <c r="J9" s="154"/>
      <c r="K9" s="154"/>
      <c r="L9" s="151">
        <v>91.179999999999978</v>
      </c>
      <c r="M9" s="154">
        <v>91.179999999999978</v>
      </c>
      <c r="N9" s="154"/>
    </row>
    <row r="10" spans="1:14" s="32" customFormat="1" ht="22.9" customHeight="1">
      <c r="A10" s="148" t="s">
        <v>405</v>
      </c>
      <c r="B10" s="148" t="s">
        <v>407</v>
      </c>
      <c r="C10" s="148" t="s">
        <v>407</v>
      </c>
      <c r="D10" s="149">
        <v>705004</v>
      </c>
      <c r="E10" s="150" t="s">
        <v>409</v>
      </c>
      <c r="F10" s="151">
        <v>14.16</v>
      </c>
      <c r="G10" s="151"/>
      <c r="H10" s="154"/>
      <c r="I10" s="154"/>
      <c r="J10" s="154"/>
      <c r="K10" s="154"/>
      <c r="L10" s="151">
        <v>14.16</v>
      </c>
      <c r="M10" s="154">
        <v>14.16</v>
      </c>
      <c r="N10" s="154"/>
    </row>
    <row r="11" spans="1:14" s="32" customFormat="1" ht="22.9" customHeight="1">
      <c r="A11" s="148" t="s">
        <v>410</v>
      </c>
      <c r="B11" s="148" t="s">
        <v>412</v>
      </c>
      <c r="C11" s="148" t="s">
        <v>414</v>
      </c>
      <c r="D11" s="149">
        <v>705004</v>
      </c>
      <c r="E11" s="150" t="s">
        <v>415</v>
      </c>
      <c r="F11" s="151">
        <v>7.31</v>
      </c>
      <c r="G11" s="151"/>
      <c r="H11" s="154"/>
      <c r="I11" s="154"/>
      <c r="J11" s="154"/>
      <c r="K11" s="154"/>
      <c r="L11" s="151">
        <v>7.31</v>
      </c>
      <c r="M11" s="154">
        <v>7.31</v>
      </c>
      <c r="N11" s="154"/>
    </row>
    <row r="12" spans="1:14" s="32" customFormat="1" ht="22.9" customHeight="1">
      <c r="A12" s="148" t="s">
        <v>416</v>
      </c>
      <c r="B12" s="148" t="s">
        <v>414</v>
      </c>
      <c r="C12" s="148" t="s">
        <v>402</v>
      </c>
      <c r="D12" s="149">
        <v>705004</v>
      </c>
      <c r="E12" s="150" t="s">
        <v>215</v>
      </c>
      <c r="F12" s="151">
        <v>10.62</v>
      </c>
      <c r="G12" s="151"/>
      <c r="H12" s="154"/>
      <c r="I12" s="154"/>
      <c r="J12" s="154"/>
      <c r="K12" s="154"/>
      <c r="L12" s="151">
        <v>10.62</v>
      </c>
      <c r="M12" s="154">
        <v>10.62</v>
      </c>
      <c r="N12" s="154"/>
    </row>
    <row r="13" spans="1:14" s="32" customFormat="1" ht="22.9" customHeight="1">
      <c r="A13" s="140"/>
      <c r="B13" s="140"/>
      <c r="C13" s="140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40"/>
      <c r="B14" s="140"/>
      <c r="C14" s="140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40"/>
      <c r="B15" s="140"/>
      <c r="C15" s="140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40"/>
      <c r="B16" s="140"/>
      <c r="C16" s="140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40"/>
      <c r="B17" s="140"/>
      <c r="C17" s="140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40"/>
      <c r="B18" s="140"/>
      <c r="C18" s="140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40"/>
      <c r="B19" s="140"/>
      <c r="C19" s="140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40"/>
      <c r="B20" s="140"/>
      <c r="C20" s="140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40"/>
      <c r="B21" s="140"/>
      <c r="C21" s="140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40"/>
      <c r="B22" s="140"/>
      <c r="C22" s="140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40"/>
      <c r="B23" s="140"/>
      <c r="C23" s="140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40"/>
      <c r="B24" s="140"/>
      <c r="C24" s="140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40"/>
      <c r="B25" s="140"/>
      <c r="C25" s="140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40"/>
      <c r="B26" s="140"/>
      <c r="C26" s="140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40"/>
      <c r="B27" s="140"/>
      <c r="C27" s="140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40"/>
      <c r="B28" s="140"/>
      <c r="C28" s="140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40"/>
      <c r="B29" s="140"/>
      <c r="C29" s="140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40"/>
      <c r="B30" s="140"/>
      <c r="C30" s="140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40"/>
      <c r="B31" s="140"/>
      <c r="C31" s="140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40"/>
      <c r="B32" s="140"/>
      <c r="C32" s="140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40"/>
      <c r="B33" s="140"/>
      <c r="C33" s="140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40"/>
      <c r="B34" s="140"/>
      <c r="C34" s="140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40"/>
      <c r="B35" s="140"/>
      <c r="C35" s="140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40"/>
      <c r="B36" s="140"/>
      <c r="C36" s="140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40"/>
      <c r="B37" s="140"/>
      <c r="C37" s="140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40"/>
      <c r="B38" s="140"/>
      <c r="C38" s="140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40"/>
      <c r="B39" s="140"/>
      <c r="C39" s="140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40"/>
      <c r="B40" s="140"/>
      <c r="C40" s="140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40"/>
      <c r="B41" s="140"/>
      <c r="C41" s="140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40"/>
      <c r="B42" s="140"/>
      <c r="C42" s="140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40"/>
      <c r="B43" s="140"/>
      <c r="C43" s="140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40"/>
      <c r="B44" s="140"/>
      <c r="C44" s="140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40"/>
      <c r="B45" s="140"/>
      <c r="C45" s="140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40"/>
      <c r="B46" s="140"/>
      <c r="C46" s="140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40"/>
      <c r="B47" s="140"/>
      <c r="C47" s="140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40"/>
      <c r="B48" s="140"/>
      <c r="C48" s="140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40"/>
      <c r="B49" s="140"/>
      <c r="C49" s="140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40"/>
      <c r="B50" s="140"/>
      <c r="C50" s="140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40"/>
      <c r="B51" s="140"/>
      <c r="C51" s="140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40"/>
      <c r="B52" s="140"/>
      <c r="C52" s="140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40"/>
      <c r="B53" s="140"/>
      <c r="C53" s="140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40"/>
      <c r="B54" s="140"/>
      <c r="C54" s="140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40"/>
      <c r="B55" s="140"/>
      <c r="C55" s="140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40"/>
      <c r="B56" s="140"/>
      <c r="C56" s="140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40"/>
      <c r="B57" s="140"/>
      <c r="C57" s="140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40"/>
      <c r="B58" s="140"/>
      <c r="C58" s="140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40"/>
      <c r="B59" s="140"/>
      <c r="C59" s="140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40"/>
      <c r="B60" s="140"/>
      <c r="C60" s="140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40"/>
      <c r="B61" s="140"/>
      <c r="C61" s="140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40"/>
      <c r="B62" s="140"/>
      <c r="C62" s="140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40"/>
      <c r="B63" s="140"/>
      <c r="C63" s="140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40"/>
      <c r="B64" s="140"/>
      <c r="C64" s="140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40"/>
      <c r="B65" s="140"/>
      <c r="C65" s="140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40"/>
      <c r="B66" s="140"/>
      <c r="C66" s="140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40"/>
      <c r="B67" s="140"/>
      <c r="C67" s="140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40"/>
      <c r="B68" s="140"/>
      <c r="C68" s="140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40"/>
      <c r="B69" s="140"/>
      <c r="C69" s="140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40"/>
      <c r="B70" s="140"/>
      <c r="C70" s="140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40"/>
      <c r="B71" s="140"/>
      <c r="C71" s="140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40"/>
      <c r="B72" s="140"/>
      <c r="C72" s="140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40"/>
      <c r="B73" s="140"/>
      <c r="C73" s="140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40"/>
      <c r="B74" s="140"/>
      <c r="C74" s="140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40"/>
      <c r="B75" s="140"/>
      <c r="C75" s="140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40"/>
      <c r="B76" s="140"/>
      <c r="C76" s="140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40"/>
      <c r="B77" s="140"/>
      <c r="C77" s="140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40"/>
      <c r="B78" s="140"/>
      <c r="C78" s="140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40"/>
      <c r="B79" s="140"/>
      <c r="C79" s="140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40"/>
      <c r="B80" s="140"/>
      <c r="C80" s="140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40"/>
      <c r="B81" s="140"/>
      <c r="C81" s="140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40"/>
      <c r="B82" s="140"/>
      <c r="C82" s="140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40"/>
      <c r="B83" s="140"/>
      <c r="C83" s="140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40"/>
      <c r="B84" s="140"/>
      <c r="C84" s="140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40"/>
      <c r="B85" s="140"/>
      <c r="C85" s="140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40"/>
      <c r="B86" s="140"/>
      <c r="C86" s="140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40"/>
      <c r="B87" s="140"/>
      <c r="C87" s="140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40"/>
      <c r="B88" s="140"/>
      <c r="C88" s="140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40"/>
      <c r="B89" s="140"/>
      <c r="C89" s="140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40"/>
      <c r="B90" s="140"/>
      <c r="C90" s="140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40"/>
      <c r="B91" s="140"/>
      <c r="C91" s="140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40"/>
      <c r="B92" s="140"/>
      <c r="C92" s="140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40"/>
      <c r="B93" s="140"/>
      <c r="C93" s="140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40"/>
      <c r="B94" s="140"/>
      <c r="C94" s="140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40"/>
      <c r="B95" s="140"/>
      <c r="C95" s="140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40"/>
      <c r="B96" s="140"/>
      <c r="C96" s="140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40"/>
      <c r="B97" s="140"/>
      <c r="C97" s="140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40"/>
      <c r="B98" s="140"/>
      <c r="C98" s="140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40"/>
      <c r="B99" s="140"/>
      <c r="C99" s="140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40"/>
      <c r="B100" s="140"/>
      <c r="C100" s="140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40"/>
      <c r="B101" s="140"/>
      <c r="C101" s="140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40"/>
      <c r="B102" s="140"/>
      <c r="C102" s="140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40"/>
      <c r="B103" s="140"/>
      <c r="C103" s="140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40"/>
      <c r="B104" s="140"/>
      <c r="C104" s="140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40"/>
      <c r="B105" s="140"/>
      <c r="C105" s="140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40"/>
      <c r="B106" s="140"/>
      <c r="C106" s="140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40"/>
      <c r="B107" s="140"/>
      <c r="C107" s="140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40"/>
      <c r="B108" s="140"/>
      <c r="C108" s="140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40"/>
      <c r="B109" s="140"/>
      <c r="C109" s="140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40"/>
      <c r="B110" s="140"/>
      <c r="C110" s="140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40"/>
      <c r="B111" s="140"/>
      <c r="C111" s="140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40"/>
      <c r="B112" s="140"/>
      <c r="C112" s="140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40"/>
      <c r="B113" s="140"/>
      <c r="C113" s="140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40"/>
      <c r="B114" s="140"/>
      <c r="C114" s="140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40"/>
      <c r="B115" s="140"/>
      <c r="C115" s="140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40"/>
      <c r="B116" s="140"/>
      <c r="C116" s="140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40"/>
      <c r="B117" s="140"/>
      <c r="C117" s="140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40"/>
      <c r="B118" s="140"/>
      <c r="C118" s="140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40"/>
      <c r="B119" s="140"/>
      <c r="C119" s="140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40"/>
      <c r="B120" s="140"/>
      <c r="C120" s="140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40"/>
      <c r="B121" s="140"/>
      <c r="C121" s="140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40"/>
      <c r="B122" s="140"/>
      <c r="C122" s="140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40"/>
      <c r="B123" s="140"/>
      <c r="C123" s="140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40"/>
      <c r="B124" s="140"/>
      <c r="C124" s="140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40"/>
      <c r="B125" s="140"/>
      <c r="C125" s="140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40"/>
      <c r="B126" s="140"/>
      <c r="C126" s="140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40"/>
      <c r="B127" s="140"/>
      <c r="C127" s="140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40"/>
      <c r="B128" s="140"/>
      <c r="C128" s="140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40"/>
      <c r="B129" s="140"/>
      <c r="C129" s="140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40"/>
      <c r="B130" s="140"/>
      <c r="C130" s="140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40"/>
      <c r="B131" s="140"/>
      <c r="C131" s="140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40"/>
      <c r="B132" s="140"/>
      <c r="C132" s="140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40"/>
      <c r="B133" s="140"/>
      <c r="C133" s="140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40"/>
      <c r="B134" s="140"/>
      <c r="C134" s="140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40"/>
      <c r="B135" s="140"/>
      <c r="C135" s="140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40"/>
      <c r="B136" s="140"/>
      <c r="C136" s="140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40"/>
      <c r="B137" s="140"/>
      <c r="C137" s="140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40"/>
      <c r="B138" s="140"/>
      <c r="C138" s="140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40"/>
      <c r="B139" s="140"/>
      <c r="C139" s="140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40"/>
      <c r="B140" s="140"/>
      <c r="C140" s="140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40"/>
      <c r="B141" s="140"/>
      <c r="C141" s="140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40"/>
      <c r="B142" s="140"/>
      <c r="C142" s="140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40"/>
      <c r="B143" s="140"/>
      <c r="C143" s="140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40"/>
      <c r="B144" s="140"/>
      <c r="C144" s="140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40"/>
      <c r="B145" s="140"/>
      <c r="C145" s="140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40"/>
      <c r="B146" s="140"/>
      <c r="C146" s="140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40"/>
      <c r="B147" s="140"/>
      <c r="C147" s="140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40"/>
      <c r="B148" s="140"/>
      <c r="C148" s="140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40"/>
      <c r="B149" s="140"/>
      <c r="C149" s="140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40"/>
      <c r="B150" s="140"/>
      <c r="C150" s="140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40"/>
      <c r="B151" s="140"/>
      <c r="C151" s="140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40"/>
      <c r="B152" s="140"/>
      <c r="C152" s="140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40"/>
      <c r="B153" s="140"/>
      <c r="C153" s="140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40"/>
      <c r="B154" s="140"/>
      <c r="C154" s="140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40"/>
      <c r="B155" s="140"/>
      <c r="C155" s="140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40"/>
      <c r="B156" s="140"/>
      <c r="C156" s="140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40"/>
      <c r="B157" s="140"/>
      <c r="C157" s="140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40"/>
      <c r="B158" s="140"/>
      <c r="C158" s="140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40"/>
      <c r="B159" s="140"/>
      <c r="C159" s="140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40"/>
      <c r="B160" s="140"/>
      <c r="C160" s="140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40"/>
      <c r="B161" s="140"/>
      <c r="C161" s="140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40"/>
      <c r="B162" s="140"/>
      <c r="C162" s="140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40"/>
      <c r="B163" s="140"/>
      <c r="C163" s="140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40"/>
      <c r="B164" s="140"/>
      <c r="C164" s="140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40"/>
      <c r="B165" s="140"/>
      <c r="C165" s="140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40"/>
      <c r="B166" s="140"/>
      <c r="C166" s="140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40"/>
      <c r="B167" s="140"/>
      <c r="C167" s="140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40"/>
      <c r="B168" s="140"/>
      <c r="C168" s="140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40"/>
      <c r="B169" s="140"/>
      <c r="C169" s="140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40"/>
      <c r="B170" s="140"/>
      <c r="C170" s="140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40"/>
      <c r="B171" s="140"/>
      <c r="C171" s="140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40"/>
      <c r="B172" s="140"/>
      <c r="C172" s="140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40"/>
      <c r="B173" s="140"/>
      <c r="C173" s="140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40"/>
      <c r="B174" s="140"/>
      <c r="C174" s="140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40"/>
      <c r="B175" s="140"/>
      <c r="C175" s="140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40"/>
      <c r="B176" s="140"/>
      <c r="C176" s="140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40"/>
      <c r="B177" s="140"/>
      <c r="C177" s="140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40"/>
      <c r="B178" s="140"/>
      <c r="C178" s="140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40"/>
      <c r="B179" s="140"/>
      <c r="C179" s="140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40"/>
      <c r="B180" s="140"/>
      <c r="C180" s="140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40"/>
      <c r="B181" s="140"/>
      <c r="C181" s="140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40"/>
      <c r="B182" s="140"/>
      <c r="C182" s="140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40"/>
      <c r="B183" s="140"/>
      <c r="C183" s="140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40"/>
      <c r="B184" s="140"/>
      <c r="C184" s="140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40"/>
      <c r="B185" s="140"/>
      <c r="C185" s="140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40"/>
      <c r="B186" s="140"/>
      <c r="C186" s="140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40"/>
      <c r="B187" s="140"/>
      <c r="C187" s="140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40"/>
      <c r="B188" s="140"/>
      <c r="C188" s="140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40"/>
      <c r="B189" s="140"/>
      <c r="C189" s="140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40"/>
      <c r="B190" s="140"/>
      <c r="C190" s="140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40"/>
      <c r="B191" s="140"/>
      <c r="C191" s="140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40"/>
      <c r="B192" s="140"/>
      <c r="C192" s="140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40"/>
      <c r="B193" s="140"/>
      <c r="C193" s="140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40"/>
      <c r="B194" s="140"/>
      <c r="C194" s="140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40"/>
      <c r="B195" s="140"/>
      <c r="C195" s="140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40"/>
      <c r="B196" s="140"/>
      <c r="C196" s="140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40"/>
      <c r="B197" s="140"/>
      <c r="C197" s="140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40"/>
      <c r="B198" s="140"/>
      <c r="C198" s="140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40"/>
      <c r="B199" s="140"/>
      <c r="C199" s="140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40"/>
      <c r="B200" s="140"/>
      <c r="C200" s="140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40"/>
      <c r="B201" s="140"/>
      <c r="C201" s="140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40"/>
      <c r="B202" s="140"/>
      <c r="C202" s="140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40"/>
      <c r="B203" s="140"/>
      <c r="C203" s="140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40"/>
      <c r="B204" s="140"/>
      <c r="C204" s="140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40"/>
      <c r="B205" s="140"/>
      <c r="C205" s="140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40"/>
      <c r="B206" s="140"/>
      <c r="C206" s="140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40"/>
      <c r="B207" s="140"/>
      <c r="C207" s="140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40"/>
      <c r="B208" s="140"/>
      <c r="C208" s="140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40"/>
      <c r="B209" s="140"/>
      <c r="C209" s="140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40"/>
      <c r="B210" s="140"/>
      <c r="C210" s="140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40"/>
      <c r="B211" s="140"/>
      <c r="C211" s="140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40"/>
      <c r="B212" s="140"/>
      <c r="C212" s="140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40"/>
      <c r="B213" s="140"/>
      <c r="C213" s="140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40"/>
      <c r="B214" s="140"/>
      <c r="C214" s="140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40"/>
      <c r="B215" s="140"/>
      <c r="C215" s="140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40"/>
      <c r="B216" s="140"/>
      <c r="C216" s="140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40"/>
      <c r="B217" s="140"/>
      <c r="C217" s="140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40"/>
      <c r="B218" s="140"/>
      <c r="C218" s="140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40"/>
      <c r="B219" s="140"/>
      <c r="C219" s="140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40"/>
      <c r="B220" s="140"/>
      <c r="C220" s="140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40"/>
      <c r="B221" s="140"/>
      <c r="C221" s="140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40"/>
      <c r="B222" s="140"/>
      <c r="C222" s="140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40"/>
      <c r="B223" s="140"/>
      <c r="C223" s="140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40"/>
      <c r="B224" s="140"/>
      <c r="C224" s="140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40"/>
      <c r="B225" s="140"/>
      <c r="C225" s="140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40"/>
      <c r="B226" s="140"/>
      <c r="C226" s="140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40"/>
      <c r="B227" s="140"/>
      <c r="C227" s="140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40"/>
      <c r="B228" s="140"/>
      <c r="C228" s="140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40"/>
      <c r="B229" s="140"/>
      <c r="C229" s="140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40"/>
      <c r="B230" s="140"/>
      <c r="C230" s="140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40"/>
      <c r="B231" s="140"/>
      <c r="C231" s="140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40"/>
      <c r="B232" s="140"/>
      <c r="C232" s="140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40"/>
      <c r="B233" s="140"/>
      <c r="C233" s="140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40"/>
      <c r="B234" s="140"/>
      <c r="C234" s="140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40"/>
      <c r="B235" s="140"/>
      <c r="C235" s="140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40"/>
      <c r="B236" s="140"/>
      <c r="C236" s="140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40"/>
      <c r="B237" s="140"/>
      <c r="C237" s="140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40"/>
      <c r="B238" s="140"/>
      <c r="C238" s="140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40"/>
      <c r="B239" s="140"/>
      <c r="C239" s="140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40"/>
      <c r="B240" s="140"/>
      <c r="C240" s="140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40"/>
      <c r="B241" s="140"/>
      <c r="C241" s="140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40"/>
      <c r="B242" s="140"/>
      <c r="C242" s="140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40"/>
      <c r="B243" s="140"/>
      <c r="C243" s="140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40"/>
      <c r="B244" s="140"/>
      <c r="C244" s="140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40"/>
      <c r="B245" s="140"/>
      <c r="C245" s="140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40"/>
      <c r="B246" s="140"/>
      <c r="C246" s="140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40"/>
      <c r="B247" s="140"/>
      <c r="C247" s="140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40"/>
      <c r="B248" s="140"/>
      <c r="C248" s="140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40"/>
      <c r="B249" s="140"/>
      <c r="C249" s="140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40"/>
      <c r="B250" s="140"/>
      <c r="C250" s="140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40"/>
      <c r="B251" s="140"/>
      <c r="C251" s="140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40"/>
      <c r="B252" s="140"/>
      <c r="C252" s="140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40"/>
      <c r="B253" s="140"/>
      <c r="C253" s="140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40"/>
      <c r="B254" s="140"/>
      <c r="C254" s="140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40"/>
      <c r="B255" s="140"/>
      <c r="C255" s="140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40"/>
      <c r="B256" s="140"/>
      <c r="C256" s="140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40"/>
      <c r="B257" s="140"/>
      <c r="C257" s="140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40"/>
      <c r="B258" s="140"/>
      <c r="C258" s="140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40"/>
      <c r="B259" s="140"/>
      <c r="C259" s="140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40"/>
      <c r="B260" s="140"/>
      <c r="C260" s="140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40"/>
      <c r="B261" s="140"/>
      <c r="C261" s="140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40"/>
      <c r="B262" s="140"/>
      <c r="C262" s="140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40"/>
      <c r="B263" s="140"/>
      <c r="C263" s="140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40"/>
      <c r="B264" s="140"/>
      <c r="C264" s="140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40"/>
      <c r="B265" s="140"/>
      <c r="C265" s="140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40"/>
      <c r="B266" s="140"/>
      <c r="C266" s="140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40"/>
      <c r="B267" s="140"/>
      <c r="C267" s="140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40"/>
      <c r="B268" s="140"/>
      <c r="C268" s="140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40"/>
      <c r="B269" s="140"/>
      <c r="C269" s="140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40"/>
      <c r="B270" s="140"/>
      <c r="C270" s="140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40"/>
      <c r="B271" s="140"/>
      <c r="C271" s="140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40"/>
      <c r="B272" s="140"/>
      <c r="C272" s="140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40"/>
      <c r="B273" s="140"/>
      <c r="C273" s="140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40"/>
      <c r="B274" s="140"/>
      <c r="C274" s="140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40"/>
      <c r="B275" s="140"/>
      <c r="C275" s="140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40"/>
      <c r="B276" s="140"/>
      <c r="C276" s="140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40"/>
      <c r="B277" s="140"/>
      <c r="C277" s="140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40"/>
      <c r="B278" s="140"/>
      <c r="C278" s="140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40"/>
      <c r="B279" s="140"/>
      <c r="C279" s="140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40"/>
      <c r="B280" s="140"/>
      <c r="C280" s="140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40"/>
      <c r="B281" s="140"/>
      <c r="C281" s="140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40"/>
      <c r="B282" s="140"/>
      <c r="C282" s="140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40"/>
      <c r="B283" s="140"/>
      <c r="C283" s="140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40"/>
      <c r="B284" s="140"/>
      <c r="C284" s="140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40"/>
      <c r="B285" s="140"/>
      <c r="C285" s="140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40"/>
      <c r="B286" s="140"/>
      <c r="C286" s="140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40"/>
      <c r="B287" s="140"/>
      <c r="C287" s="140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40"/>
      <c r="B288" s="140"/>
      <c r="C288" s="140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40"/>
      <c r="B289" s="140"/>
      <c r="C289" s="140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40"/>
      <c r="B290" s="140"/>
      <c r="C290" s="140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40"/>
      <c r="B291" s="140"/>
      <c r="C291" s="140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40"/>
      <c r="B292" s="140"/>
      <c r="C292" s="140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40"/>
      <c r="B293" s="140"/>
      <c r="C293" s="140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40"/>
      <c r="B294" s="140"/>
      <c r="C294" s="140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40"/>
      <c r="B295" s="140"/>
      <c r="C295" s="140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40"/>
      <c r="B296" s="140"/>
      <c r="C296" s="140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40"/>
      <c r="B297" s="140"/>
      <c r="C297" s="140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40"/>
      <c r="B298" s="140"/>
      <c r="C298" s="140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40"/>
      <c r="B299" s="140"/>
      <c r="C299" s="140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40"/>
      <c r="B300" s="140"/>
      <c r="C300" s="140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40"/>
      <c r="B301" s="140"/>
      <c r="C301" s="140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40"/>
      <c r="B302" s="140"/>
      <c r="C302" s="140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40"/>
      <c r="B303" s="140"/>
      <c r="C303" s="140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40"/>
      <c r="B304" s="140"/>
      <c r="C304" s="140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40"/>
      <c r="B305" s="140"/>
      <c r="C305" s="140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40"/>
      <c r="B306" s="140"/>
      <c r="C306" s="140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40"/>
      <c r="B307" s="140"/>
      <c r="C307" s="140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40"/>
      <c r="B308" s="140"/>
      <c r="C308" s="140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40"/>
      <c r="B309" s="140"/>
      <c r="C309" s="140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40"/>
      <c r="B310" s="140"/>
      <c r="C310" s="140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40"/>
      <c r="B311" s="140"/>
      <c r="C311" s="140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40"/>
      <c r="B312" s="140"/>
      <c r="C312" s="140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40"/>
      <c r="B313" s="140"/>
      <c r="C313" s="140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40"/>
      <c r="B314" s="140"/>
      <c r="C314" s="140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40"/>
      <c r="B315" s="140"/>
      <c r="C315" s="140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40"/>
      <c r="B316" s="140"/>
      <c r="C316" s="140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40"/>
      <c r="B317" s="140"/>
      <c r="C317" s="140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40"/>
      <c r="B318" s="140"/>
      <c r="C318" s="140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40"/>
      <c r="B319" s="140"/>
      <c r="C319" s="140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40"/>
      <c r="B320" s="140"/>
      <c r="C320" s="140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40"/>
      <c r="B321" s="140"/>
      <c r="C321" s="140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40"/>
      <c r="B322" s="140"/>
      <c r="C322" s="140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40"/>
      <c r="B323" s="140"/>
      <c r="C323" s="140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40"/>
      <c r="B324" s="140"/>
      <c r="C324" s="140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40"/>
      <c r="B325" s="140"/>
      <c r="C325" s="140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40"/>
      <c r="B326" s="140"/>
      <c r="C326" s="140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40"/>
      <c r="B327" s="140"/>
      <c r="C327" s="140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40"/>
      <c r="B328" s="140"/>
      <c r="C328" s="140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40"/>
      <c r="B329" s="140"/>
      <c r="C329" s="140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40"/>
      <c r="B330" s="140"/>
      <c r="C330" s="140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40"/>
      <c r="B331" s="140"/>
      <c r="C331" s="140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40"/>
      <c r="B332" s="140"/>
      <c r="C332" s="140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40"/>
      <c r="B333" s="140"/>
      <c r="C333" s="140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40"/>
      <c r="B334" s="140"/>
      <c r="C334" s="140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40"/>
      <c r="B335" s="140"/>
      <c r="C335" s="140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40"/>
      <c r="B336" s="140"/>
      <c r="C336" s="140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40"/>
      <c r="B337" s="140"/>
      <c r="C337" s="140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40"/>
      <c r="B338" s="140"/>
      <c r="C338" s="140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40"/>
      <c r="B339" s="140"/>
      <c r="C339" s="140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40"/>
      <c r="B340" s="140"/>
      <c r="C340" s="140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40"/>
      <c r="B341" s="140"/>
      <c r="C341" s="140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40"/>
      <c r="B342" s="140"/>
      <c r="C342" s="140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40"/>
      <c r="B343" s="140"/>
      <c r="C343" s="140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40"/>
      <c r="B344" s="140"/>
      <c r="C344" s="140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40"/>
      <c r="B345" s="140"/>
      <c r="C345" s="140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40"/>
      <c r="B346" s="140"/>
      <c r="C346" s="140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40"/>
      <c r="B347" s="140"/>
      <c r="C347" s="140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40"/>
      <c r="B348" s="140"/>
      <c r="C348" s="140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40"/>
      <c r="B349" s="140"/>
      <c r="C349" s="140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40"/>
      <c r="B350" s="140"/>
      <c r="C350" s="140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40"/>
      <c r="B351" s="140"/>
      <c r="C351" s="140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40"/>
      <c r="B352" s="140"/>
      <c r="C352" s="140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40"/>
      <c r="B353" s="140"/>
      <c r="C353" s="140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40"/>
      <c r="B354" s="140"/>
      <c r="C354" s="140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40"/>
      <c r="B355" s="140"/>
      <c r="C355" s="140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40"/>
      <c r="B356" s="140"/>
      <c r="C356" s="140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40"/>
      <c r="B357" s="140"/>
      <c r="C357" s="140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40"/>
      <c r="B358" s="140"/>
      <c r="C358" s="140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40"/>
      <c r="B359" s="140"/>
      <c r="C359" s="140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40"/>
      <c r="B360" s="140"/>
      <c r="C360" s="140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40"/>
      <c r="B361" s="140"/>
      <c r="C361" s="140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40"/>
      <c r="B362" s="140"/>
      <c r="C362" s="140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40"/>
      <c r="B363" s="140"/>
      <c r="C363" s="140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40"/>
      <c r="B364" s="140"/>
      <c r="C364" s="140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40"/>
      <c r="B365" s="140"/>
      <c r="C365" s="140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40"/>
      <c r="B366" s="140"/>
      <c r="C366" s="140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40"/>
      <c r="B367" s="140"/>
      <c r="C367" s="140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40"/>
      <c r="B368" s="140"/>
      <c r="C368" s="140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40"/>
      <c r="B369" s="140"/>
      <c r="C369" s="140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40"/>
      <c r="B370" s="140"/>
      <c r="C370" s="140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40"/>
      <c r="B371" s="140"/>
      <c r="C371" s="140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40"/>
      <c r="B372" s="140"/>
      <c r="C372" s="140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40"/>
      <c r="B373" s="140"/>
      <c r="C373" s="140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40"/>
      <c r="B374" s="140"/>
      <c r="C374" s="140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40"/>
      <c r="B375" s="140"/>
      <c r="C375" s="140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40"/>
      <c r="B376" s="140"/>
      <c r="C376" s="140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40"/>
      <c r="B377" s="140"/>
      <c r="C377" s="140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40"/>
      <c r="B378" s="140"/>
      <c r="C378" s="140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40"/>
      <c r="B379" s="140"/>
      <c r="C379" s="140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40"/>
      <c r="B380" s="140"/>
      <c r="C380" s="140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40"/>
      <c r="B381" s="140"/>
      <c r="C381" s="140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40"/>
      <c r="B382" s="140"/>
      <c r="C382" s="140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40"/>
      <c r="B383" s="140"/>
      <c r="C383" s="140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40"/>
      <c r="B384" s="140"/>
      <c r="C384" s="140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40"/>
      <c r="B385" s="140"/>
      <c r="C385" s="140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6" customWidth="1"/>
    <col min="2" max="2" width="4.5" style="126" customWidth="1"/>
    <col min="3" max="3" width="4.625" style="126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5"/>
      <c r="U1" s="93" t="s">
        <v>218</v>
      </c>
      <c r="V1" s="93"/>
    </row>
    <row r="2" spans="1:22" ht="50.1" customHeight="1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 t="s">
        <v>29</v>
      </c>
      <c r="V3" s="95"/>
    </row>
    <row r="4" spans="1:22" ht="26.6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219</v>
      </c>
      <c r="H4" s="129"/>
      <c r="I4" s="129"/>
      <c r="J4" s="129"/>
      <c r="K4" s="129"/>
      <c r="L4" s="129" t="s">
        <v>220</v>
      </c>
      <c r="M4" s="129"/>
      <c r="N4" s="129"/>
      <c r="O4" s="129"/>
      <c r="P4" s="129"/>
      <c r="Q4" s="129"/>
      <c r="R4" s="129" t="s">
        <v>215</v>
      </c>
      <c r="S4" s="129" t="s">
        <v>221</v>
      </c>
      <c r="T4" s="129"/>
      <c r="U4" s="129"/>
      <c r="V4" s="129"/>
    </row>
    <row r="5" spans="1:22" ht="41.4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222</v>
      </c>
      <c r="I5" s="173" t="s">
        <v>223</v>
      </c>
      <c r="J5" s="173" t="s">
        <v>224</v>
      </c>
      <c r="K5" s="173" t="s">
        <v>225</v>
      </c>
      <c r="L5" s="173" t="s">
        <v>133</v>
      </c>
      <c r="M5" s="173" t="s">
        <v>226</v>
      </c>
      <c r="N5" s="173" t="s">
        <v>227</v>
      </c>
      <c r="O5" s="173" t="s">
        <v>228</v>
      </c>
      <c r="P5" s="173" t="s">
        <v>229</v>
      </c>
      <c r="Q5" s="173" t="s">
        <v>230</v>
      </c>
      <c r="R5" s="129"/>
      <c r="S5" s="173" t="s">
        <v>133</v>
      </c>
      <c r="T5" s="173" t="s">
        <v>231</v>
      </c>
      <c r="U5" s="173" t="s">
        <v>232</v>
      </c>
      <c r="V5" s="173" t="s">
        <v>216</v>
      </c>
    </row>
    <row r="6" spans="1:22" ht="22.9" customHeight="1">
      <c r="A6" s="144"/>
      <c r="B6" s="144"/>
      <c r="C6" s="144"/>
      <c r="D6" s="145"/>
      <c r="E6" s="145" t="s">
        <v>133</v>
      </c>
      <c r="F6" s="146">
        <f t="shared" ref="F6:V6" si="0">SUM(F9:F12)</f>
        <v>123.27</v>
      </c>
      <c r="G6" s="146">
        <f t="shared" si="0"/>
        <v>99.13</v>
      </c>
      <c r="H6" s="146">
        <f t="shared" si="0"/>
        <v>54.41</v>
      </c>
      <c r="I6" s="146">
        <f t="shared" si="0"/>
        <v>0</v>
      </c>
      <c r="J6" s="146">
        <f t="shared" si="0"/>
        <v>4.53</v>
      </c>
      <c r="K6" s="146">
        <f t="shared" si="0"/>
        <v>29.57</v>
      </c>
      <c r="L6" s="146">
        <f t="shared" si="0"/>
        <v>22.04</v>
      </c>
      <c r="M6" s="146">
        <f t="shared" si="0"/>
        <v>14.16</v>
      </c>
      <c r="N6" s="146">
        <f t="shared" si="0"/>
        <v>0</v>
      </c>
      <c r="O6" s="146">
        <f t="shared" si="0"/>
        <v>7.31</v>
      </c>
      <c r="P6" s="146">
        <f t="shared" si="0"/>
        <v>0</v>
      </c>
      <c r="Q6" s="146">
        <f t="shared" si="0"/>
        <v>0.56999999999999995</v>
      </c>
      <c r="R6" s="146">
        <f t="shared" si="0"/>
        <v>10.62</v>
      </c>
      <c r="S6" s="146">
        <f t="shared" si="0"/>
        <v>2.1</v>
      </c>
      <c r="T6" s="146">
        <f t="shared" si="0"/>
        <v>0</v>
      </c>
      <c r="U6" s="146">
        <f t="shared" si="0"/>
        <v>0</v>
      </c>
      <c r="V6" s="146">
        <f t="shared" si="0"/>
        <v>2.1</v>
      </c>
    </row>
    <row r="7" spans="1:22" ht="22.9" customHeight="1">
      <c r="A7" s="144"/>
      <c r="B7" s="144"/>
      <c r="C7" s="144"/>
      <c r="D7" s="147">
        <v>705</v>
      </c>
      <c r="E7" s="147" t="s">
        <v>397</v>
      </c>
      <c r="F7" s="146">
        <f t="shared" ref="F7:V7" si="1">SUM(F9:F12)</f>
        <v>123.27</v>
      </c>
      <c r="G7" s="146">
        <f t="shared" si="1"/>
        <v>99.13</v>
      </c>
      <c r="H7" s="146">
        <f t="shared" si="1"/>
        <v>54.41</v>
      </c>
      <c r="I7" s="146">
        <f t="shared" si="1"/>
        <v>0</v>
      </c>
      <c r="J7" s="146">
        <f t="shared" si="1"/>
        <v>4.53</v>
      </c>
      <c r="K7" s="146">
        <f t="shared" si="1"/>
        <v>29.57</v>
      </c>
      <c r="L7" s="146">
        <f t="shared" si="1"/>
        <v>22.04</v>
      </c>
      <c r="M7" s="146">
        <f t="shared" si="1"/>
        <v>14.16</v>
      </c>
      <c r="N7" s="146">
        <f t="shared" si="1"/>
        <v>0</v>
      </c>
      <c r="O7" s="146">
        <f t="shared" si="1"/>
        <v>7.31</v>
      </c>
      <c r="P7" s="146">
        <f t="shared" si="1"/>
        <v>0</v>
      </c>
      <c r="Q7" s="146">
        <f t="shared" si="1"/>
        <v>0.56999999999999995</v>
      </c>
      <c r="R7" s="146">
        <f t="shared" si="1"/>
        <v>10.62</v>
      </c>
      <c r="S7" s="146">
        <f t="shared" si="1"/>
        <v>2.1</v>
      </c>
      <c r="T7" s="146">
        <f t="shared" si="1"/>
        <v>0</v>
      </c>
      <c r="U7" s="146">
        <f t="shared" si="1"/>
        <v>0</v>
      </c>
      <c r="V7" s="146">
        <f t="shared" si="1"/>
        <v>2.1</v>
      </c>
    </row>
    <row r="8" spans="1:22" ht="22.9" customHeight="1">
      <c r="A8" s="144"/>
      <c r="B8" s="144"/>
      <c r="C8" s="144"/>
      <c r="D8" s="147">
        <v>705004</v>
      </c>
      <c r="E8" s="147" t="s">
        <v>397</v>
      </c>
      <c r="F8" s="146">
        <f t="shared" ref="F8:V8" si="2">SUM(F9:F12)</f>
        <v>123.27</v>
      </c>
      <c r="G8" s="146">
        <f t="shared" si="2"/>
        <v>99.13</v>
      </c>
      <c r="H8" s="146">
        <f t="shared" si="2"/>
        <v>54.41</v>
      </c>
      <c r="I8" s="146">
        <f t="shared" si="2"/>
        <v>0</v>
      </c>
      <c r="J8" s="146">
        <f t="shared" si="2"/>
        <v>4.53</v>
      </c>
      <c r="K8" s="146">
        <f t="shared" si="2"/>
        <v>29.57</v>
      </c>
      <c r="L8" s="146">
        <f t="shared" si="2"/>
        <v>22.04</v>
      </c>
      <c r="M8" s="146">
        <f t="shared" si="2"/>
        <v>14.16</v>
      </c>
      <c r="N8" s="146">
        <f t="shared" si="2"/>
        <v>0</v>
      </c>
      <c r="O8" s="146">
        <f t="shared" si="2"/>
        <v>7.31</v>
      </c>
      <c r="P8" s="146">
        <f t="shared" si="2"/>
        <v>0</v>
      </c>
      <c r="Q8" s="146">
        <f t="shared" si="2"/>
        <v>0.56999999999999995</v>
      </c>
      <c r="R8" s="146">
        <f t="shared" si="2"/>
        <v>10.62</v>
      </c>
      <c r="S8" s="146">
        <f t="shared" si="2"/>
        <v>2.1</v>
      </c>
      <c r="T8" s="146">
        <f t="shared" si="2"/>
        <v>0</v>
      </c>
      <c r="U8" s="146">
        <f t="shared" si="2"/>
        <v>0</v>
      </c>
      <c r="V8" s="146">
        <f t="shared" si="2"/>
        <v>2.1</v>
      </c>
    </row>
    <row r="9" spans="1:22" s="32" customFormat="1" ht="22.9" customHeight="1">
      <c r="A9" s="148" t="s">
        <v>399</v>
      </c>
      <c r="B9" s="148" t="s">
        <v>402</v>
      </c>
      <c r="C9" s="148" t="s">
        <v>402</v>
      </c>
      <c r="D9" s="149">
        <v>705004</v>
      </c>
      <c r="E9" s="150" t="s">
        <v>404</v>
      </c>
      <c r="F9" s="151">
        <v>91.179999999999993</v>
      </c>
      <c r="G9" s="154">
        <v>88.509999999999991</v>
      </c>
      <c r="H9" s="154">
        <v>54.41</v>
      </c>
      <c r="I9" s="154"/>
      <c r="J9" s="154">
        <v>4.53</v>
      </c>
      <c r="K9" s="154">
        <v>29.57</v>
      </c>
      <c r="L9" s="151">
        <v>0.56999999999999995</v>
      </c>
      <c r="M9" s="154"/>
      <c r="N9" s="154"/>
      <c r="O9" s="154"/>
      <c r="P9" s="154"/>
      <c r="Q9" s="154">
        <v>0.56999999999999995</v>
      </c>
      <c r="R9" s="154"/>
      <c r="S9" s="151">
        <v>2.1</v>
      </c>
      <c r="T9" s="154"/>
      <c r="U9" s="154"/>
      <c r="V9" s="154">
        <v>2.1</v>
      </c>
    </row>
    <row r="10" spans="1:22" s="32" customFormat="1" ht="22.9" customHeight="1">
      <c r="A10" s="148" t="s">
        <v>405</v>
      </c>
      <c r="B10" s="148" t="s">
        <v>407</v>
      </c>
      <c r="C10" s="148" t="s">
        <v>407</v>
      </c>
      <c r="D10" s="149">
        <v>705004</v>
      </c>
      <c r="E10" s="150" t="s">
        <v>409</v>
      </c>
      <c r="F10" s="151">
        <v>14.16</v>
      </c>
      <c r="G10" s="154"/>
      <c r="H10" s="154"/>
      <c r="I10" s="154"/>
      <c r="J10" s="154"/>
      <c r="K10" s="154"/>
      <c r="L10" s="151">
        <v>14.16</v>
      </c>
      <c r="M10" s="154">
        <v>14.16</v>
      </c>
      <c r="N10" s="154"/>
      <c r="O10" s="154"/>
      <c r="P10" s="154"/>
      <c r="Q10" s="154"/>
      <c r="R10" s="154"/>
      <c r="S10" s="151"/>
      <c r="T10" s="154"/>
      <c r="U10" s="154"/>
      <c r="V10" s="154"/>
    </row>
    <row r="11" spans="1:22" s="32" customFormat="1" ht="22.9" customHeight="1">
      <c r="A11" s="148" t="s">
        <v>410</v>
      </c>
      <c r="B11" s="148" t="s">
        <v>412</v>
      </c>
      <c r="C11" s="148" t="s">
        <v>414</v>
      </c>
      <c r="D11" s="149">
        <v>705004</v>
      </c>
      <c r="E11" s="150" t="s">
        <v>415</v>
      </c>
      <c r="F11" s="151">
        <v>7.31</v>
      </c>
      <c r="G11" s="154"/>
      <c r="H11" s="154"/>
      <c r="I11" s="154"/>
      <c r="J11" s="154"/>
      <c r="K11" s="154"/>
      <c r="L11" s="151">
        <v>7.31</v>
      </c>
      <c r="M11" s="154"/>
      <c r="N11" s="154"/>
      <c r="O11" s="154">
        <v>7.31</v>
      </c>
      <c r="P11" s="154"/>
      <c r="Q11" s="154"/>
      <c r="R11" s="154"/>
      <c r="S11" s="151"/>
      <c r="T11" s="154"/>
      <c r="U11" s="154"/>
      <c r="V11" s="154"/>
    </row>
    <row r="12" spans="1:22" s="32" customFormat="1" ht="22.9" customHeight="1">
      <c r="A12" s="148" t="s">
        <v>416</v>
      </c>
      <c r="B12" s="148" t="s">
        <v>414</v>
      </c>
      <c r="C12" s="148" t="s">
        <v>402</v>
      </c>
      <c r="D12" s="149">
        <v>705004</v>
      </c>
      <c r="E12" s="150" t="s">
        <v>215</v>
      </c>
      <c r="F12" s="151">
        <v>10.62</v>
      </c>
      <c r="G12" s="154">
        <v>10.62</v>
      </c>
      <c r="H12" s="154"/>
      <c r="I12" s="154"/>
      <c r="J12" s="154"/>
      <c r="K12" s="154"/>
      <c r="L12" s="151"/>
      <c r="M12" s="154"/>
      <c r="N12" s="154"/>
      <c r="O12" s="154"/>
      <c r="P12" s="154"/>
      <c r="Q12" s="154"/>
      <c r="R12" s="154">
        <v>10.62</v>
      </c>
      <c r="S12" s="151"/>
      <c r="T12" s="154"/>
      <c r="U12" s="154"/>
      <c r="V12" s="154"/>
    </row>
    <row r="13" spans="1:22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40"/>
      <c r="B114" s="140"/>
      <c r="C114" s="140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40"/>
      <c r="B115" s="140"/>
      <c r="C115" s="140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40"/>
      <c r="B116" s="140"/>
      <c r="C116" s="140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40"/>
      <c r="B117" s="140"/>
      <c r="C117" s="140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40"/>
      <c r="B118" s="140"/>
      <c r="C118" s="140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40"/>
      <c r="B119" s="140"/>
      <c r="C119" s="140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40"/>
      <c r="B120" s="140"/>
      <c r="C120" s="140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40"/>
      <c r="B121" s="140"/>
      <c r="C121" s="140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40"/>
      <c r="B122" s="140"/>
      <c r="C122" s="140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40"/>
      <c r="B123" s="140"/>
      <c r="C123" s="140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40"/>
      <c r="B124" s="140"/>
      <c r="C124" s="140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40"/>
      <c r="B125" s="140"/>
      <c r="C125" s="140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40"/>
      <c r="B126" s="140"/>
      <c r="C126" s="140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40"/>
      <c r="B127" s="140"/>
      <c r="C127" s="140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40"/>
      <c r="B128" s="140"/>
      <c r="C128" s="140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40"/>
      <c r="B129" s="140"/>
      <c r="C129" s="140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40"/>
      <c r="B130" s="140"/>
      <c r="C130" s="140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40"/>
      <c r="B131" s="140"/>
      <c r="C131" s="140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40"/>
      <c r="B132" s="140"/>
      <c r="C132" s="140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40"/>
      <c r="B133" s="140"/>
      <c r="C133" s="140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40"/>
      <c r="B134" s="140"/>
      <c r="C134" s="140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40"/>
      <c r="B135" s="140"/>
      <c r="C135" s="140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40"/>
      <c r="B136" s="140"/>
      <c r="C136" s="140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40"/>
      <c r="B137" s="140"/>
      <c r="C137" s="140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40"/>
      <c r="B138" s="140"/>
      <c r="C138" s="140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40"/>
      <c r="B139" s="140"/>
      <c r="C139" s="140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40"/>
      <c r="B140" s="140"/>
      <c r="C140" s="140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40"/>
      <c r="B141" s="140"/>
      <c r="C141" s="140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40"/>
      <c r="B142" s="140"/>
      <c r="C142" s="140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40"/>
      <c r="B143" s="140"/>
      <c r="C143" s="140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40"/>
      <c r="B144" s="140"/>
      <c r="C144" s="140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40"/>
      <c r="B145" s="140"/>
      <c r="C145" s="140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40"/>
      <c r="B146" s="140"/>
      <c r="C146" s="140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40"/>
      <c r="B147" s="140"/>
      <c r="C147" s="140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40"/>
      <c r="B148" s="140"/>
      <c r="C148" s="140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40"/>
      <c r="B149" s="140"/>
      <c r="C149" s="140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40"/>
      <c r="B150" s="140"/>
      <c r="C150" s="140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40"/>
      <c r="B151" s="140"/>
      <c r="C151" s="140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40"/>
      <c r="B152" s="140"/>
      <c r="C152" s="140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40"/>
      <c r="B153" s="140"/>
      <c r="C153" s="140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40"/>
      <c r="B154" s="140"/>
      <c r="C154" s="140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40"/>
      <c r="B155" s="140"/>
      <c r="C155" s="140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40"/>
      <c r="B156" s="140"/>
      <c r="C156" s="140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40"/>
      <c r="B157" s="140"/>
      <c r="C157" s="140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40"/>
      <c r="B158" s="140"/>
      <c r="C158" s="140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40"/>
      <c r="B159" s="140"/>
      <c r="C159" s="140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40"/>
      <c r="B160" s="140"/>
      <c r="C160" s="140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40"/>
      <c r="B161" s="140"/>
      <c r="C161" s="140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40"/>
      <c r="B162" s="140"/>
      <c r="C162" s="140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40"/>
      <c r="B163" s="140"/>
      <c r="C163" s="140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40"/>
      <c r="B164" s="140"/>
      <c r="C164" s="140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40"/>
      <c r="B165" s="140"/>
      <c r="C165" s="140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40"/>
      <c r="B166" s="140"/>
      <c r="C166" s="140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40"/>
      <c r="B167" s="140"/>
      <c r="C167" s="140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40"/>
      <c r="B168" s="140"/>
      <c r="C168" s="140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40"/>
      <c r="B169" s="140"/>
      <c r="C169" s="140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40"/>
      <c r="B170" s="140"/>
      <c r="C170" s="140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40"/>
      <c r="B171" s="140"/>
      <c r="C171" s="140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40"/>
      <c r="B172" s="140"/>
      <c r="C172" s="140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40"/>
      <c r="B173" s="140"/>
      <c r="C173" s="140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40"/>
      <c r="B174" s="140"/>
      <c r="C174" s="140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40"/>
      <c r="B175" s="140"/>
      <c r="C175" s="140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40"/>
      <c r="B176" s="140"/>
      <c r="C176" s="140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40"/>
      <c r="B177" s="140"/>
      <c r="C177" s="140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40"/>
      <c r="B178" s="140"/>
      <c r="C178" s="140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40"/>
      <c r="B179" s="140"/>
      <c r="C179" s="140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40"/>
      <c r="B180" s="140"/>
      <c r="C180" s="140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40"/>
      <c r="B181" s="140"/>
      <c r="C181" s="140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40"/>
      <c r="B182" s="140"/>
      <c r="C182" s="140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40"/>
      <c r="B183" s="140"/>
      <c r="C183" s="140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40"/>
      <c r="B184" s="140"/>
      <c r="C184" s="140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40"/>
      <c r="B185" s="140"/>
      <c r="C185" s="140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40"/>
      <c r="B186" s="140"/>
      <c r="C186" s="140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40"/>
      <c r="B187" s="140"/>
      <c r="C187" s="140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40"/>
      <c r="B188" s="140"/>
      <c r="C188" s="140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40"/>
      <c r="B189" s="140"/>
      <c r="C189" s="140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40"/>
      <c r="B190" s="140"/>
      <c r="C190" s="140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40"/>
      <c r="B191" s="140"/>
      <c r="C191" s="140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40"/>
      <c r="B192" s="140"/>
      <c r="C192" s="140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40"/>
      <c r="B193" s="140"/>
      <c r="C193" s="140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40"/>
      <c r="B194" s="140"/>
      <c r="C194" s="140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40"/>
      <c r="B195" s="140"/>
      <c r="C195" s="140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40"/>
      <c r="B196" s="140"/>
      <c r="C196" s="140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40"/>
      <c r="B197" s="140"/>
      <c r="C197" s="140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40"/>
      <c r="B198" s="140"/>
      <c r="C198" s="140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40"/>
      <c r="B199" s="140"/>
      <c r="C199" s="140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40"/>
      <c r="B200" s="140"/>
      <c r="C200" s="140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40"/>
      <c r="B201" s="140"/>
      <c r="C201" s="140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40"/>
      <c r="B202" s="140"/>
      <c r="C202" s="140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40"/>
      <c r="B203" s="140"/>
      <c r="C203" s="140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40"/>
      <c r="B204" s="140"/>
      <c r="C204" s="140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40"/>
      <c r="B205" s="140"/>
      <c r="C205" s="140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40"/>
      <c r="B206" s="140"/>
      <c r="C206" s="140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40"/>
      <c r="B207" s="140"/>
      <c r="C207" s="140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40"/>
      <c r="B208" s="140"/>
      <c r="C208" s="140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40"/>
      <c r="B209" s="140"/>
      <c r="C209" s="140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40"/>
      <c r="B210" s="140"/>
      <c r="C210" s="140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40"/>
      <c r="B211" s="140"/>
      <c r="C211" s="140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40"/>
      <c r="B212" s="140"/>
      <c r="C212" s="140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40"/>
      <c r="B213" s="140"/>
      <c r="C213" s="140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40"/>
      <c r="B214" s="140"/>
      <c r="C214" s="140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40"/>
      <c r="B215" s="140"/>
      <c r="C215" s="140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40"/>
      <c r="B216" s="140"/>
      <c r="C216" s="140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40"/>
      <c r="B217" s="140"/>
      <c r="C217" s="140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40"/>
      <c r="B218" s="140"/>
      <c r="C218" s="140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40"/>
      <c r="B219" s="140"/>
      <c r="C219" s="140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40"/>
      <c r="B220" s="140"/>
      <c r="C220" s="140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40"/>
      <c r="B221" s="140"/>
      <c r="C221" s="140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40"/>
      <c r="B222" s="140"/>
      <c r="C222" s="140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40"/>
      <c r="B223" s="140"/>
      <c r="C223" s="140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40"/>
      <c r="B224" s="140"/>
      <c r="C224" s="140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40"/>
      <c r="B225" s="140"/>
      <c r="C225" s="140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40"/>
      <c r="B226" s="140"/>
      <c r="C226" s="140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40"/>
      <c r="B227" s="140"/>
      <c r="C227" s="140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40"/>
      <c r="B228" s="140"/>
      <c r="C228" s="140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40"/>
      <c r="B229" s="140"/>
      <c r="C229" s="140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40"/>
      <c r="B230" s="140"/>
      <c r="C230" s="140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40"/>
      <c r="B231" s="140"/>
      <c r="C231" s="140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40"/>
      <c r="B232" s="140"/>
      <c r="C232" s="140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40"/>
      <c r="B233" s="140"/>
      <c r="C233" s="140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40"/>
      <c r="B234" s="140"/>
      <c r="C234" s="140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40"/>
      <c r="B235" s="140"/>
      <c r="C235" s="140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40"/>
      <c r="B236" s="140"/>
      <c r="C236" s="140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40"/>
      <c r="B237" s="140"/>
      <c r="C237" s="140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40"/>
      <c r="B238" s="140"/>
      <c r="C238" s="140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40"/>
      <c r="B239" s="140"/>
      <c r="C239" s="140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40"/>
      <c r="B240" s="140"/>
      <c r="C240" s="140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40"/>
      <c r="B241" s="140"/>
      <c r="C241" s="140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40"/>
      <c r="B242" s="140"/>
      <c r="C242" s="140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40"/>
      <c r="B243" s="140"/>
      <c r="C243" s="140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40"/>
      <c r="B244" s="140"/>
      <c r="C244" s="140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40"/>
      <c r="B245" s="140"/>
      <c r="C245" s="140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40"/>
      <c r="B246" s="140"/>
      <c r="C246" s="140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40"/>
      <c r="B247" s="140"/>
      <c r="C247" s="140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40"/>
      <c r="B248" s="140"/>
      <c r="C248" s="140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40"/>
      <c r="B249" s="140"/>
      <c r="C249" s="140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40"/>
      <c r="B250" s="140"/>
      <c r="C250" s="140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40"/>
      <c r="B251" s="140"/>
      <c r="C251" s="140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40"/>
      <c r="B252" s="140"/>
      <c r="C252" s="140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40"/>
      <c r="B253" s="140"/>
      <c r="C253" s="140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40"/>
      <c r="B254" s="140"/>
      <c r="C254" s="140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40"/>
      <c r="B255" s="140"/>
      <c r="C255" s="140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40"/>
      <c r="B256" s="140"/>
      <c r="C256" s="140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40"/>
      <c r="B257" s="140"/>
      <c r="C257" s="140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40"/>
      <c r="B258" s="140"/>
      <c r="C258" s="140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40"/>
      <c r="B259" s="140"/>
      <c r="C259" s="140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40"/>
      <c r="B260" s="140"/>
      <c r="C260" s="140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40"/>
      <c r="B261" s="140"/>
      <c r="C261" s="140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40"/>
      <c r="B262" s="140"/>
      <c r="C262" s="140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40"/>
      <c r="B263" s="140"/>
      <c r="C263" s="140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40"/>
      <c r="B264" s="140"/>
      <c r="C264" s="140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40"/>
      <c r="B265" s="140"/>
      <c r="C265" s="140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40"/>
      <c r="B266" s="140"/>
      <c r="C266" s="140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40"/>
      <c r="B267" s="140"/>
      <c r="C267" s="140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40"/>
      <c r="B268" s="140"/>
      <c r="C268" s="140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40"/>
      <c r="B269" s="140"/>
      <c r="C269" s="140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40"/>
      <c r="B270" s="140"/>
      <c r="C270" s="140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40"/>
      <c r="B271" s="140"/>
      <c r="C271" s="140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40"/>
      <c r="B272" s="140"/>
      <c r="C272" s="140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40"/>
      <c r="B273" s="140"/>
      <c r="C273" s="140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40"/>
      <c r="B274" s="140"/>
      <c r="C274" s="140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40"/>
      <c r="B275" s="140"/>
      <c r="C275" s="140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40"/>
      <c r="B276" s="140"/>
      <c r="C276" s="140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40"/>
      <c r="B277" s="140"/>
      <c r="C277" s="140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40"/>
      <c r="B278" s="140"/>
      <c r="C278" s="140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40"/>
      <c r="B279" s="140"/>
      <c r="C279" s="140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40"/>
      <c r="B280" s="140"/>
      <c r="C280" s="140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40"/>
      <c r="B281" s="140"/>
      <c r="C281" s="140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40"/>
      <c r="B282" s="140"/>
      <c r="C282" s="140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40"/>
      <c r="B283" s="140"/>
      <c r="C283" s="140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40"/>
      <c r="B284" s="140"/>
      <c r="C284" s="140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40"/>
      <c r="B285" s="140"/>
      <c r="C285" s="140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40"/>
      <c r="B286" s="140"/>
      <c r="C286" s="140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40"/>
      <c r="B287" s="140"/>
      <c r="C287" s="140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40"/>
      <c r="B288" s="140"/>
      <c r="C288" s="140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40"/>
      <c r="B289" s="140"/>
      <c r="C289" s="140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40"/>
      <c r="B290" s="140"/>
      <c r="C290" s="140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40"/>
      <c r="B291" s="140"/>
      <c r="C291" s="140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40"/>
      <c r="B292" s="140"/>
      <c r="C292" s="140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40"/>
      <c r="B293" s="140"/>
      <c r="C293" s="140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40"/>
      <c r="B294" s="140"/>
      <c r="C294" s="140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40"/>
      <c r="B295" s="140"/>
      <c r="C295" s="140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40"/>
      <c r="B296" s="140"/>
      <c r="C296" s="140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40"/>
      <c r="B297" s="140"/>
      <c r="C297" s="140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40"/>
      <c r="B298" s="140"/>
      <c r="C298" s="140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40"/>
      <c r="B299" s="140"/>
      <c r="C299" s="140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40"/>
      <c r="B300" s="140"/>
      <c r="C300" s="140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40"/>
      <c r="B301" s="140"/>
      <c r="C301" s="140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40"/>
      <c r="B302" s="140"/>
      <c r="C302" s="140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40"/>
      <c r="B303" s="140"/>
      <c r="C303" s="140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40"/>
      <c r="B304" s="140"/>
      <c r="C304" s="140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40"/>
      <c r="B305" s="140"/>
      <c r="C305" s="140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40"/>
      <c r="B306" s="140"/>
      <c r="C306" s="140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40"/>
      <c r="B307" s="140"/>
      <c r="C307" s="140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40"/>
      <c r="B308" s="140"/>
      <c r="C308" s="140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40"/>
      <c r="B309" s="140"/>
      <c r="C309" s="140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40"/>
      <c r="B310" s="140"/>
      <c r="C310" s="140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40"/>
      <c r="B311" s="140"/>
      <c r="C311" s="140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40"/>
      <c r="B312" s="140"/>
      <c r="C312" s="140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40"/>
      <c r="B313" s="140"/>
      <c r="C313" s="140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40"/>
      <c r="B314" s="140"/>
      <c r="C314" s="140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40"/>
      <c r="B315" s="140"/>
      <c r="C315" s="140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40"/>
      <c r="B316" s="140"/>
      <c r="C316" s="140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40"/>
      <c r="B317" s="140"/>
      <c r="C317" s="140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40"/>
      <c r="B318" s="140"/>
      <c r="C318" s="140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40"/>
      <c r="B319" s="140"/>
      <c r="C319" s="140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40"/>
      <c r="B320" s="140"/>
      <c r="C320" s="140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40"/>
      <c r="B321" s="140"/>
      <c r="C321" s="140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40"/>
      <c r="B322" s="140"/>
      <c r="C322" s="140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40"/>
      <c r="B323" s="140"/>
      <c r="C323" s="140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40"/>
      <c r="B324" s="140"/>
      <c r="C324" s="140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40"/>
      <c r="B325" s="140"/>
      <c r="C325" s="140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40"/>
      <c r="B326" s="140"/>
      <c r="C326" s="140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40"/>
      <c r="B327" s="140"/>
      <c r="C327" s="140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40"/>
      <c r="B328" s="140"/>
      <c r="C328" s="140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40"/>
      <c r="B329" s="140"/>
      <c r="C329" s="140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40"/>
      <c r="B330" s="140"/>
      <c r="C330" s="140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40"/>
      <c r="B331" s="140"/>
      <c r="C331" s="140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40"/>
      <c r="B332" s="140"/>
      <c r="C332" s="140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40"/>
      <c r="B333" s="140"/>
      <c r="C333" s="140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40"/>
      <c r="B334" s="140"/>
      <c r="C334" s="140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40"/>
      <c r="B335" s="140"/>
      <c r="C335" s="140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40"/>
      <c r="B336" s="140"/>
      <c r="C336" s="140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40"/>
      <c r="B337" s="140"/>
      <c r="C337" s="140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40"/>
      <c r="B338" s="140"/>
      <c r="C338" s="140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40"/>
      <c r="B339" s="140"/>
      <c r="C339" s="140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40"/>
      <c r="B340" s="140"/>
      <c r="C340" s="140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40"/>
      <c r="B341" s="140"/>
      <c r="C341" s="140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40"/>
      <c r="B342" s="140"/>
      <c r="C342" s="140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40"/>
      <c r="B343" s="140"/>
      <c r="C343" s="140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40"/>
      <c r="B344" s="140"/>
      <c r="C344" s="140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40"/>
      <c r="B345" s="140"/>
      <c r="C345" s="140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40"/>
      <c r="B346" s="140"/>
      <c r="C346" s="140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40"/>
      <c r="B347" s="140"/>
      <c r="C347" s="140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40"/>
      <c r="B348" s="140"/>
      <c r="C348" s="140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40"/>
      <c r="B349" s="140"/>
      <c r="C349" s="140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40"/>
      <c r="B350" s="140"/>
      <c r="C350" s="140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40"/>
      <c r="B351" s="140"/>
      <c r="C351" s="140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40"/>
      <c r="B352" s="140"/>
      <c r="C352" s="140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40"/>
      <c r="B353" s="140"/>
      <c r="C353" s="140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40"/>
      <c r="B354" s="140"/>
      <c r="C354" s="140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40"/>
      <c r="B355" s="140"/>
      <c r="C355" s="140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40"/>
      <c r="B356" s="140"/>
      <c r="C356" s="140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40"/>
      <c r="B357" s="140"/>
      <c r="C357" s="140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40"/>
      <c r="B358" s="140"/>
      <c r="C358" s="140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40"/>
      <c r="B359" s="140"/>
      <c r="C359" s="140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40"/>
      <c r="B360" s="140"/>
      <c r="C360" s="140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40"/>
      <c r="B361" s="140"/>
      <c r="C361" s="140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40"/>
      <c r="B362" s="140"/>
      <c r="C362" s="140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40"/>
      <c r="B363" s="140"/>
      <c r="C363" s="140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40"/>
      <c r="B364" s="140"/>
      <c r="C364" s="140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40"/>
      <c r="B365" s="140"/>
      <c r="C365" s="140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40"/>
      <c r="B366" s="140"/>
      <c r="C366" s="140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40"/>
      <c r="B367" s="140"/>
      <c r="C367" s="140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40"/>
      <c r="B368" s="140"/>
      <c r="C368" s="140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40"/>
      <c r="B369" s="140"/>
      <c r="C369" s="140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40"/>
      <c r="B370" s="140"/>
      <c r="C370" s="140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40"/>
      <c r="B371" s="140"/>
      <c r="C371" s="140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40"/>
      <c r="B372" s="140"/>
      <c r="C372" s="140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40"/>
      <c r="B373" s="140"/>
      <c r="C373" s="140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40"/>
      <c r="B374" s="140"/>
      <c r="C374" s="140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40"/>
      <c r="B375" s="140"/>
      <c r="C375" s="140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40"/>
      <c r="B376" s="140"/>
      <c r="C376" s="140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40"/>
      <c r="B377" s="140"/>
      <c r="C377" s="140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40"/>
      <c r="B378" s="140"/>
      <c r="C378" s="140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40"/>
      <c r="B379" s="140"/>
      <c r="C379" s="140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40"/>
      <c r="B380" s="140"/>
      <c r="C380" s="140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40"/>
      <c r="B381" s="140"/>
      <c r="C381" s="140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40"/>
      <c r="B382" s="140"/>
      <c r="C382" s="140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40"/>
      <c r="B383" s="140"/>
      <c r="C383" s="140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40"/>
      <c r="B384" s="140"/>
      <c r="C384" s="140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40"/>
      <c r="B385" s="140"/>
      <c r="C385" s="140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40"/>
      <c r="B386" s="140"/>
      <c r="C386" s="140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40"/>
      <c r="B387" s="140"/>
      <c r="C387" s="140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40"/>
      <c r="B388" s="140"/>
      <c r="C388" s="140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40"/>
      <c r="B389" s="140"/>
      <c r="C389" s="140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40"/>
      <c r="B390" s="140"/>
      <c r="C390" s="140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40"/>
      <c r="B391" s="140"/>
      <c r="C391" s="140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40"/>
      <c r="B392" s="140"/>
      <c r="C392" s="140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40"/>
      <c r="B393" s="140"/>
      <c r="C393" s="140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40"/>
      <c r="B394" s="140"/>
      <c r="C394" s="140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40"/>
      <c r="B395" s="140"/>
      <c r="C395" s="140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40"/>
      <c r="B396" s="140"/>
      <c r="C396" s="140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40"/>
      <c r="B397" s="140"/>
      <c r="C397" s="140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40"/>
      <c r="B398" s="140"/>
      <c r="C398" s="140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40"/>
      <c r="B399" s="140"/>
      <c r="C399" s="140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40"/>
      <c r="B400" s="140"/>
      <c r="C400" s="140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40"/>
      <c r="B401" s="140"/>
      <c r="C401" s="140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40"/>
      <c r="B402" s="140"/>
      <c r="C402" s="140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40"/>
      <c r="B403" s="140"/>
      <c r="C403" s="140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40"/>
      <c r="B404" s="140"/>
      <c r="C404" s="140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40"/>
      <c r="B405" s="140"/>
      <c r="C405" s="140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40"/>
      <c r="B406" s="140"/>
      <c r="C406" s="140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40"/>
      <c r="B407" s="140"/>
      <c r="C407" s="140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40"/>
      <c r="B408" s="140"/>
      <c r="C408" s="140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40"/>
      <c r="B409" s="140"/>
      <c r="C409" s="140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40"/>
      <c r="B410" s="140"/>
      <c r="C410" s="140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40"/>
      <c r="B411" s="140"/>
      <c r="C411" s="140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40"/>
      <c r="B412" s="140"/>
      <c r="C412" s="140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40"/>
      <c r="B413" s="140"/>
      <c r="C413" s="140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40"/>
      <c r="B414" s="140"/>
      <c r="C414" s="140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40"/>
      <c r="B415" s="140"/>
      <c r="C415" s="140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40"/>
      <c r="B416" s="140"/>
      <c r="C416" s="140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40"/>
      <c r="B417" s="140"/>
      <c r="C417" s="140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40"/>
      <c r="B418" s="140"/>
      <c r="C418" s="140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40"/>
      <c r="B419" s="140"/>
      <c r="C419" s="140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40"/>
      <c r="B420" s="140"/>
      <c r="C420" s="140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40"/>
      <c r="B421" s="140"/>
      <c r="C421" s="140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40"/>
      <c r="B422" s="140"/>
      <c r="C422" s="140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40"/>
      <c r="B423" s="140"/>
      <c r="C423" s="140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40"/>
      <c r="B424" s="140"/>
      <c r="C424" s="140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40"/>
      <c r="B425" s="140"/>
      <c r="C425" s="140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40"/>
      <c r="B426" s="140"/>
      <c r="C426" s="140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40"/>
      <c r="B427" s="140"/>
      <c r="C427" s="140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40"/>
      <c r="B428" s="140"/>
      <c r="C428" s="140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40"/>
      <c r="B429" s="140"/>
      <c r="C429" s="140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40"/>
      <c r="B430" s="140"/>
      <c r="C430" s="140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40"/>
      <c r="B431" s="140"/>
      <c r="C431" s="140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40"/>
      <c r="B432" s="140"/>
      <c r="C432" s="140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40"/>
      <c r="B433" s="140"/>
      <c r="C433" s="140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40"/>
      <c r="B434" s="140"/>
      <c r="C434" s="140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40"/>
      <c r="B435" s="140"/>
      <c r="C435" s="140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40"/>
      <c r="B436" s="140"/>
      <c r="C436" s="140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40"/>
      <c r="B437" s="140"/>
      <c r="C437" s="140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40"/>
      <c r="B438" s="140"/>
      <c r="C438" s="140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40"/>
      <c r="B439" s="140"/>
      <c r="C439" s="140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40"/>
      <c r="B440" s="140"/>
      <c r="C440" s="140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40"/>
      <c r="B441" s="140"/>
      <c r="C441" s="140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40"/>
      <c r="B442" s="140"/>
      <c r="C442" s="140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40"/>
      <c r="B443" s="140"/>
      <c r="C443" s="140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40"/>
      <c r="B444" s="140"/>
      <c r="C444" s="140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40"/>
      <c r="B445" s="140"/>
      <c r="C445" s="140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40"/>
      <c r="B446" s="140"/>
      <c r="C446" s="140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40"/>
      <c r="B447" s="140"/>
      <c r="C447" s="140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40"/>
      <c r="B448" s="140"/>
      <c r="C448" s="140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" style="126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5"/>
      <c r="K1" s="75" t="s">
        <v>233</v>
      </c>
    </row>
    <row r="2" spans="1:11" ht="46.5" customHeight="1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5" t="s">
        <v>29</v>
      </c>
      <c r="K3" s="95"/>
    </row>
    <row r="4" spans="1:11" ht="23.2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</row>
    <row r="5" spans="1:11" ht="17.2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44"/>
      <c r="B6" s="144"/>
      <c r="C6" s="144"/>
      <c r="D6" s="145"/>
      <c r="E6" s="145" t="s">
        <v>133</v>
      </c>
      <c r="F6" s="146">
        <f t="shared" ref="F6:K6" si="0">SUM(F9:F9)</f>
        <v>0.14000000000000001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0.14000000000000001</v>
      </c>
    </row>
    <row r="7" spans="1:11" ht="22.9" customHeight="1">
      <c r="A7" s="144"/>
      <c r="B7" s="144"/>
      <c r="C7" s="144"/>
      <c r="D7" s="147">
        <v>705</v>
      </c>
      <c r="E7" s="147" t="s">
        <v>397</v>
      </c>
      <c r="F7" s="146">
        <f t="shared" ref="F7:K7" si="1">SUM(F9:F9)</f>
        <v>0.14000000000000001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0.14000000000000001</v>
      </c>
    </row>
    <row r="8" spans="1:11" ht="22.9" customHeight="1">
      <c r="A8" s="144"/>
      <c r="B8" s="144"/>
      <c r="C8" s="144"/>
      <c r="D8" s="147">
        <v>705004</v>
      </c>
      <c r="E8" s="147" t="s">
        <v>397</v>
      </c>
      <c r="F8" s="146">
        <f t="shared" ref="F8:K8" si="2">SUM(F9:F9)</f>
        <v>0.14000000000000001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0.14000000000000001</v>
      </c>
    </row>
    <row r="9" spans="1:11" s="32" customFormat="1" ht="22.9" customHeight="1">
      <c r="A9" s="148" t="s">
        <v>399</v>
      </c>
      <c r="B9" s="148" t="s">
        <v>402</v>
      </c>
      <c r="C9" s="148" t="s">
        <v>402</v>
      </c>
      <c r="D9" s="149">
        <v>705004</v>
      </c>
      <c r="E9" s="150" t="s">
        <v>404</v>
      </c>
      <c r="F9" s="151">
        <v>0.14000000000000001</v>
      </c>
      <c r="G9" s="154"/>
      <c r="H9" s="154"/>
      <c r="I9" s="154"/>
      <c r="J9" s="154"/>
      <c r="K9" s="154">
        <v>0.14000000000000001</v>
      </c>
    </row>
    <row r="10" spans="1:11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6" customWidth="1"/>
    <col min="2" max="2" width="4.375" style="126" customWidth="1"/>
    <col min="3" max="3" width="4.875" style="126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5"/>
      <c r="Q1" s="93" t="s">
        <v>240</v>
      </c>
      <c r="R1" s="93"/>
    </row>
    <row r="2" spans="1:18" ht="40.5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 t="s">
        <v>29</v>
      </c>
      <c r="R3" s="95"/>
    </row>
    <row r="4" spans="1:18" ht="24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241</v>
      </c>
      <c r="H4" s="129" t="s">
        <v>242</v>
      </c>
      <c r="I4" s="129" t="s">
        <v>243</v>
      </c>
      <c r="J4" s="129" t="s">
        <v>244</v>
      </c>
      <c r="K4" s="129" t="s">
        <v>245</v>
      </c>
      <c r="L4" s="129" t="s">
        <v>246</v>
      </c>
      <c r="M4" s="129" t="s">
        <v>247</v>
      </c>
      <c r="N4" s="129" t="s">
        <v>236</v>
      </c>
      <c r="O4" s="129" t="s">
        <v>248</v>
      </c>
      <c r="P4" s="129" t="s">
        <v>249</v>
      </c>
      <c r="Q4" s="129" t="s">
        <v>237</v>
      </c>
      <c r="R4" s="129" t="s">
        <v>239</v>
      </c>
    </row>
    <row r="5" spans="1:18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2.9" customHeight="1">
      <c r="A6" s="144"/>
      <c r="B6" s="144"/>
      <c r="C6" s="144"/>
      <c r="D6" s="145"/>
      <c r="E6" s="145" t="s">
        <v>133</v>
      </c>
      <c r="F6" s="146">
        <f t="shared" ref="F6:R6" si="0">SUM(F9:F9)</f>
        <v>0.14000000000000001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0.14000000000000001</v>
      </c>
    </row>
    <row r="7" spans="1:18" ht="22.9" customHeight="1">
      <c r="A7" s="144"/>
      <c r="B7" s="144"/>
      <c r="C7" s="144"/>
      <c r="D7" s="147">
        <v>705</v>
      </c>
      <c r="E7" s="147" t="s">
        <v>397</v>
      </c>
      <c r="F7" s="146">
        <f t="shared" ref="F7:R7" si="1">SUM(F9:F9)</f>
        <v>0.14000000000000001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0.14000000000000001</v>
      </c>
    </row>
    <row r="8" spans="1:18" ht="22.9" customHeight="1">
      <c r="A8" s="144"/>
      <c r="B8" s="144"/>
      <c r="C8" s="144"/>
      <c r="D8" s="147">
        <v>705004</v>
      </c>
      <c r="E8" s="147" t="s">
        <v>397</v>
      </c>
      <c r="F8" s="146">
        <f t="shared" ref="F8:R8" si="2">SUM(F9:F9)</f>
        <v>0.14000000000000001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0.14000000000000001</v>
      </c>
    </row>
    <row r="9" spans="1:18" s="32" customFormat="1" ht="22.9" customHeight="1">
      <c r="A9" s="148" t="s">
        <v>399</v>
      </c>
      <c r="B9" s="148" t="s">
        <v>402</v>
      </c>
      <c r="C9" s="148" t="s">
        <v>402</v>
      </c>
      <c r="D9" s="149">
        <v>705004</v>
      </c>
      <c r="E9" s="150" t="s">
        <v>404</v>
      </c>
      <c r="F9" s="151">
        <v>0.14000000000000001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0.14000000000000001</v>
      </c>
    </row>
    <row r="10" spans="1:18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126" customWidth="1"/>
    <col min="2" max="2" width="3.875" style="126" customWidth="1"/>
    <col min="3" max="3" width="4.125" style="126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250</v>
      </c>
      <c r="T1" s="93"/>
    </row>
    <row r="2" spans="1:20" ht="36.200000000000003" customHeight="1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28.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168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 t="s">
        <v>171</v>
      </c>
      <c r="S4" s="129"/>
      <c r="T4" s="129"/>
    </row>
    <row r="5" spans="1:20" ht="36.200000000000003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251</v>
      </c>
      <c r="I5" s="173" t="s">
        <v>252</v>
      </c>
      <c r="J5" s="173" t="s">
        <v>253</v>
      </c>
      <c r="K5" s="173" t="s">
        <v>254</v>
      </c>
      <c r="L5" s="173" t="s">
        <v>255</v>
      </c>
      <c r="M5" s="173" t="s">
        <v>256</v>
      </c>
      <c r="N5" s="173" t="s">
        <v>257</v>
      </c>
      <c r="O5" s="173" t="s">
        <v>258</v>
      </c>
      <c r="P5" s="173" t="s">
        <v>259</v>
      </c>
      <c r="Q5" s="173" t="s">
        <v>260</v>
      </c>
      <c r="R5" s="173" t="s">
        <v>133</v>
      </c>
      <c r="S5" s="173" t="s">
        <v>261</v>
      </c>
      <c r="T5" s="173" t="s">
        <v>217</v>
      </c>
    </row>
    <row r="6" spans="1:20" ht="22.9" customHeight="1">
      <c r="A6" s="144"/>
      <c r="B6" s="144"/>
      <c r="C6" s="144"/>
      <c r="D6" s="145"/>
      <c r="E6" s="145" t="s">
        <v>133</v>
      </c>
      <c r="F6" s="153">
        <f t="shared" ref="F6:T6" si="0">SUM(F9:F9)</f>
        <v>13.44</v>
      </c>
      <c r="G6" s="153">
        <f t="shared" si="0"/>
        <v>0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0</v>
      </c>
      <c r="Q6" s="153">
        <f t="shared" si="0"/>
        <v>0</v>
      </c>
      <c r="R6" s="153">
        <f t="shared" si="0"/>
        <v>13.44</v>
      </c>
      <c r="S6" s="153">
        <f t="shared" si="0"/>
        <v>13.44</v>
      </c>
      <c r="T6" s="153">
        <f t="shared" si="0"/>
        <v>0</v>
      </c>
    </row>
    <row r="7" spans="1:20" ht="22.9" customHeight="1">
      <c r="A7" s="144"/>
      <c r="B7" s="144"/>
      <c r="C7" s="144"/>
      <c r="D7" s="147">
        <v>705</v>
      </c>
      <c r="E7" s="147" t="s">
        <v>397</v>
      </c>
      <c r="F7" s="153">
        <f t="shared" ref="F7:T7" si="1">SUM(F9:F9)</f>
        <v>13.44</v>
      </c>
      <c r="G7" s="153">
        <f t="shared" si="1"/>
        <v>0</v>
      </c>
      <c r="H7" s="153">
        <f t="shared" si="1"/>
        <v>0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0</v>
      </c>
      <c r="Q7" s="153">
        <f t="shared" si="1"/>
        <v>0</v>
      </c>
      <c r="R7" s="153">
        <f t="shared" si="1"/>
        <v>13.44</v>
      </c>
      <c r="S7" s="153">
        <f t="shared" si="1"/>
        <v>13.44</v>
      </c>
      <c r="T7" s="153">
        <f t="shared" si="1"/>
        <v>0</v>
      </c>
    </row>
    <row r="8" spans="1:20" ht="22.9" customHeight="1">
      <c r="A8" s="144"/>
      <c r="B8" s="144"/>
      <c r="C8" s="144"/>
      <c r="D8" s="147">
        <v>705004</v>
      </c>
      <c r="E8" s="147" t="s">
        <v>397</v>
      </c>
      <c r="F8" s="153">
        <f t="shared" ref="F8:T8" si="2">SUM(F9:F9)</f>
        <v>13.44</v>
      </c>
      <c r="G8" s="153">
        <f t="shared" si="2"/>
        <v>0</v>
      </c>
      <c r="H8" s="153">
        <f t="shared" si="2"/>
        <v>0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0</v>
      </c>
      <c r="Q8" s="153">
        <f t="shared" si="2"/>
        <v>0</v>
      </c>
      <c r="R8" s="153">
        <f t="shared" si="2"/>
        <v>13.44</v>
      </c>
      <c r="S8" s="153">
        <f t="shared" si="2"/>
        <v>13.44</v>
      </c>
      <c r="T8" s="153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402</v>
      </c>
      <c r="D9" s="149">
        <v>705004</v>
      </c>
      <c r="E9" s="150" t="s">
        <v>404</v>
      </c>
      <c r="F9" s="151">
        <v>13.44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13.44</v>
      </c>
      <c r="S9" s="154">
        <v>13.44</v>
      </c>
      <c r="T9" s="154"/>
    </row>
    <row r="10" spans="1:20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6" customWidth="1"/>
    <col min="2" max="3" width="4.625" style="126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5"/>
      <c r="F1" s="29"/>
      <c r="AF1" s="93" t="s">
        <v>262</v>
      </c>
      <c r="AG1" s="93"/>
    </row>
    <row r="2" spans="1:33" ht="43.9" customHeight="1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 t="s">
        <v>29</v>
      </c>
      <c r="AG3" s="95"/>
    </row>
    <row r="4" spans="1:33" ht="24.9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263</v>
      </c>
      <c r="G4" s="129" t="s">
        <v>264</v>
      </c>
      <c r="H4" s="129" t="s">
        <v>265</v>
      </c>
      <c r="I4" s="129" t="s">
        <v>266</v>
      </c>
      <c r="J4" s="129" t="s">
        <v>267</v>
      </c>
      <c r="K4" s="129" t="s">
        <v>268</v>
      </c>
      <c r="L4" s="129" t="s">
        <v>269</v>
      </c>
      <c r="M4" s="129" t="s">
        <v>270</v>
      </c>
      <c r="N4" s="129" t="s">
        <v>271</v>
      </c>
      <c r="O4" s="129" t="s">
        <v>272</v>
      </c>
      <c r="P4" s="129" t="s">
        <v>273</v>
      </c>
      <c r="Q4" s="129" t="s">
        <v>257</v>
      </c>
      <c r="R4" s="129" t="s">
        <v>259</v>
      </c>
      <c r="S4" s="129" t="s">
        <v>274</v>
      </c>
      <c r="T4" s="129" t="s">
        <v>252</v>
      </c>
      <c r="U4" s="129" t="s">
        <v>253</v>
      </c>
      <c r="V4" s="129" t="s">
        <v>256</v>
      </c>
      <c r="W4" s="129" t="s">
        <v>275</v>
      </c>
      <c r="X4" s="129" t="s">
        <v>276</v>
      </c>
      <c r="Y4" s="129" t="s">
        <v>277</v>
      </c>
      <c r="Z4" s="129" t="s">
        <v>278</v>
      </c>
      <c r="AA4" s="129" t="s">
        <v>255</v>
      </c>
      <c r="AB4" s="129" t="s">
        <v>279</v>
      </c>
      <c r="AC4" s="129" t="s">
        <v>280</v>
      </c>
      <c r="AD4" s="129" t="s">
        <v>258</v>
      </c>
      <c r="AE4" s="129" t="s">
        <v>281</v>
      </c>
      <c r="AF4" s="129" t="s">
        <v>282</v>
      </c>
      <c r="AG4" s="129" t="s">
        <v>260</v>
      </c>
    </row>
    <row r="5" spans="1:33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2.9" customHeight="1">
      <c r="A6" s="143"/>
      <c r="B6" s="131"/>
      <c r="C6" s="131"/>
      <c r="D6" s="150"/>
      <c r="E6" s="150" t="s">
        <v>133</v>
      </c>
      <c r="F6" s="153">
        <f t="shared" ref="F6:AG6" si="0">SUM(F9:F9)</f>
        <v>13.44</v>
      </c>
      <c r="G6" s="153">
        <f t="shared" si="0"/>
        <v>4.5</v>
      </c>
      <c r="H6" s="153">
        <f t="shared" si="0"/>
        <v>2.5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2.94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  <c r="U6" s="153">
        <f t="shared" si="0"/>
        <v>0</v>
      </c>
      <c r="V6" s="153">
        <f t="shared" si="0"/>
        <v>0</v>
      </c>
      <c r="W6" s="153">
        <f t="shared" si="0"/>
        <v>0</v>
      </c>
      <c r="X6" s="153">
        <f t="shared" si="0"/>
        <v>0</v>
      </c>
      <c r="Y6" s="153">
        <f t="shared" si="0"/>
        <v>0</v>
      </c>
      <c r="Z6" s="153">
        <f t="shared" si="0"/>
        <v>0</v>
      </c>
      <c r="AA6" s="153">
        <f t="shared" si="0"/>
        <v>0</v>
      </c>
      <c r="AB6" s="153">
        <f t="shared" si="0"/>
        <v>3.5</v>
      </c>
      <c r="AC6" s="153">
        <f t="shared" si="0"/>
        <v>0</v>
      </c>
      <c r="AD6" s="153">
        <f t="shared" si="0"/>
        <v>0</v>
      </c>
      <c r="AE6" s="153">
        <f t="shared" si="0"/>
        <v>0</v>
      </c>
      <c r="AF6" s="153">
        <f t="shared" si="0"/>
        <v>0</v>
      </c>
      <c r="AG6" s="153">
        <f t="shared" si="0"/>
        <v>0</v>
      </c>
    </row>
    <row r="7" spans="1:33" ht="22.9" customHeight="1">
      <c r="A7" s="144"/>
      <c r="B7" s="144"/>
      <c r="C7" s="144"/>
      <c r="D7" s="147">
        <v>705</v>
      </c>
      <c r="E7" s="147" t="s">
        <v>397</v>
      </c>
      <c r="F7" s="153">
        <f t="shared" ref="F7:AG7" si="1">SUM(F9:F9)</f>
        <v>13.44</v>
      </c>
      <c r="G7" s="153">
        <f t="shared" si="1"/>
        <v>4.5</v>
      </c>
      <c r="H7" s="153">
        <f t="shared" si="1"/>
        <v>2.5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2.94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  <c r="U7" s="153">
        <f t="shared" si="1"/>
        <v>0</v>
      </c>
      <c r="V7" s="153">
        <f t="shared" si="1"/>
        <v>0</v>
      </c>
      <c r="W7" s="153">
        <f t="shared" si="1"/>
        <v>0</v>
      </c>
      <c r="X7" s="153">
        <f t="shared" si="1"/>
        <v>0</v>
      </c>
      <c r="Y7" s="153">
        <f t="shared" si="1"/>
        <v>0</v>
      </c>
      <c r="Z7" s="153">
        <f t="shared" si="1"/>
        <v>0</v>
      </c>
      <c r="AA7" s="153">
        <f t="shared" si="1"/>
        <v>0</v>
      </c>
      <c r="AB7" s="153">
        <f t="shared" si="1"/>
        <v>3.5</v>
      </c>
      <c r="AC7" s="153">
        <f t="shared" si="1"/>
        <v>0</v>
      </c>
      <c r="AD7" s="153">
        <f t="shared" si="1"/>
        <v>0</v>
      </c>
      <c r="AE7" s="153">
        <f t="shared" si="1"/>
        <v>0</v>
      </c>
      <c r="AF7" s="153">
        <f t="shared" si="1"/>
        <v>0</v>
      </c>
      <c r="AG7" s="153">
        <f t="shared" si="1"/>
        <v>0</v>
      </c>
    </row>
    <row r="8" spans="1:33" ht="22.9" customHeight="1">
      <c r="A8" s="144"/>
      <c r="B8" s="144"/>
      <c r="C8" s="144"/>
      <c r="D8" s="147">
        <v>705004</v>
      </c>
      <c r="E8" s="147" t="s">
        <v>397</v>
      </c>
      <c r="F8" s="153">
        <f t="shared" ref="F8:AG8" si="2">SUM(F9:F9)</f>
        <v>13.44</v>
      </c>
      <c r="G8" s="153">
        <f t="shared" si="2"/>
        <v>4.5</v>
      </c>
      <c r="H8" s="153">
        <f t="shared" si="2"/>
        <v>2.5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2.94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  <c r="U8" s="153">
        <f t="shared" si="2"/>
        <v>0</v>
      </c>
      <c r="V8" s="153">
        <f t="shared" si="2"/>
        <v>0</v>
      </c>
      <c r="W8" s="153">
        <f t="shared" si="2"/>
        <v>0</v>
      </c>
      <c r="X8" s="153">
        <f t="shared" si="2"/>
        <v>0</v>
      </c>
      <c r="Y8" s="153">
        <f t="shared" si="2"/>
        <v>0</v>
      </c>
      <c r="Z8" s="153">
        <f t="shared" si="2"/>
        <v>0</v>
      </c>
      <c r="AA8" s="153">
        <f t="shared" si="2"/>
        <v>0</v>
      </c>
      <c r="AB8" s="153">
        <f t="shared" si="2"/>
        <v>3.5</v>
      </c>
      <c r="AC8" s="153">
        <f t="shared" si="2"/>
        <v>0</v>
      </c>
      <c r="AD8" s="153">
        <f t="shared" si="2"/>
        <v>0</v>
      </c>
      <c r="AE8" s="153">
        <f t="shared" si="2"/>
        <v>0</v>
      </c>
      <c r="AF8" s="153">
        <f t="shared" si="2"/>
        <v>0</v>
      </c>
      <c r="AG8" s="153">
        <f t="shared" si="2"/>
        <v>0</v>
      </c>
    </row>
    <row r="9" spans="1:33" s="32" customFormat="1" ht="22.9" customHeight="1">
      <c r="A9" s="148" t="s">
        <v>399</v>
      </c>
      <c r="B9" s="148" t="s">
        <v>402</v>
      </c>
      <c r="C9" s="148" t="s">
        <v>402</v>
      </c>
      <c r="D9" s="149">
        <v>705004</v>
      </c>
      <c r="E9" s="150" t="s">
        <v>404</v>
      </c>
      <c r="F9" s="154">
        <v>13.44</v>
      </c>
      <c r="G9" s="154">
        <v>4.5</v>
      </c>
      <c r="H9" s="154">
        <v>2.5</v>
      </c>
      <c r="I9" s="154"/>
      <c r="J9" s="154"/>
      <c r="K9" s="154"/>
      <c r="L9" s="154"/>
      <c r="M9" s="154"/>
      <c r="N9" s="154"/>
      <c r="O9" s="154"/>
      <c r="P9" s="154">
        <v>2.94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>
        <v>3.5</v>
      </c>
      <c r="AC9" s="154"/>
      <c r="AD9" s="154"/>
      <c r="AE9" s="154"/>
      <c r="AF9" s="154"/>
      <c r="AG9" s="154"/>
    </row>
    <row r="10" spans="1:33" s="32" customFormat="1" ht="22.9" customHeight="1">
      <c r="A10" s="140"/>
      <c r="B10" s="140"/>
      <c r="C10" s="140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40"/>
      <c r="B11" s="140"/>
      <c r="C11" s="140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40"/>
      <c r="B12" s="140"/>
      <c r="C12" s="140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40"/>
      <c r="B13" s="140"/>
      <c r="C13" s="140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40"/>
      <c r="B14" s="140"/>
      <c r="C14" s="140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40"/>
      <c r="B15" s="140"/>
      <c r="C15" s="140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40"/>
      <c r="B16" s="140"/>
      <c r="C16" s="140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40"/>
      <c r="B17" s="140"/>
      <c r="C17" s="140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40"/>
      <c r="B18" s="140"/>
      <c r="C18" s="140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40"/>
      <c r="B19" s="140"/>
      <c r="C19" s="140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40"/>
      <c r="B20" s="140"/>
      <c r="C20" s="140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40"/>
      <c r="B21" s="140"/>
      <c r="C21" s="140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40"/>
      <c r="B22" s="140"/>
      <c r="C22" s="140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40"/>
      <c r="B23" s="140"/>
      <c r="C23" s="140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40"/>
      <c r="B24" s="140"/>
      <c r="C24" s="140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40"/>
      <c r="B25" s="140"/>
      <c r="C25" s="140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40"/>
      <c r="B26" s="140"/>
      <c r="C26" s="140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40"/>
      <c r="B27" s="140"/>
      <c r="C27" s="140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40"/>
      <c r="B28" s="140"/>
      <c r="C28" s="140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40"/>
      <c r="B29" s="140"/>
      <c r="C29" s="140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40"/>
      <c r="B30" s="140"/>
      <c r="C30" s="140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40"/>
      <c r="B31" s="140"/>
      <c r="C31" s="140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40"/>
      <c r="B32" s="140"/>
      <c r="C32" s="140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40"/>
      <c r="B33" s="140"/>
      <c r="C33" s="140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40"/>
      <c r="B34" s="140"/>
      <c r="C34" s="140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40"/>
      <c r="B35" s="140"/>
      <c r="C35" s="140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40"/>
      <c r="B36" s="140"/>
      <c r="C36" s="140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40"/>
      <c r="B37" s="140"/>
      <c r="C37" s="140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40"/>
      <c r="B38" s="140"/>
      <c r="C38" s="140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40"/>
      <c r="B39" s="140"/>
      <c r="C39" s="140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40"/>
      <c r="B40" s="140"/>
      <c r="C40" s="140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40"/>
      <c r="B41" s="140"/>
      <c r="C41" s="140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40"/>
      <c r="B42" s="140"/>
      <c r="C42" s="140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40"/>
      <c r="B43" s="140"/>
      <c r="C43" s="140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40"/>
      <c r="B44" s="140"/>
      <c r="C44" s="140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40"/>
      <c r="B45" s="140"/>
      <c r="C45" s="140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40"/>
      <c r="B46" s="140"/>
      <c r="C46" s="140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40"/>
      <c r="B47" s="140"/>
      <c r="C47" s="140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40"/>
      <c r="B48" s="140"/>
      <c r="C48" s="140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40"/>
      <c r="B49" s="140"/>
      <c r="C49" s="140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40"/>
      <c r="B50" s="140"/>
      <c r="C50" s="140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40"/>
      <c r="B51" s="140"/>
      <c r="C51" s="140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40"/>
      <c r="B52" s="140"/>
      <c r="C52" s="140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40"/>
      <c r="B53" s="140"/>
      <c r="C53" s="140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40"/>
      <c r="B54" s="140"/>
      <c r="C54" s="140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40"/>
      <c r="B55" s="140"/>
      <c r="C55" s="140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40"/>
      <c r="B56" s="140"/>
      <c r="C56" s="140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40"/>
      <c r="B57" s="140"/>
      <c r="C57" s="140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40"/>
      <c r="B58" s="140"/>
      <c r="C58" s="140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5" t="s">
        <v>398</v>
      </c>
      <c r="B3" s="85"/>
      <c r="C3" s="85"/>
      <c r="D3" s="85"/>
      <c r="E3" s="85"/>
      <c r="F3" s="85"/>
      <c r="G3" s="85"/>
      <c r="H3" s="71" t="s">
        <v>29</v>
      </c>
    </row>
    <row r="4" spans="1:8" ht="23.25" customHeight="1">
      <c r="A4" s="87" t="s">
        <v>284</v>
      </c>
      <c r="B4" s="87" t="s">
        <v>285</v>
      </c>
      <c r="C4" s="87" t="s">
        <v>286</v>
      </c>
      <c r="D4" s="87" t="s">
        <v>287</v>
      </c>
      <c r="E4" s="87" t="s">
        <v>288</v>
      </c>
      <c r="F4" s="87"/>
      <c r="G4" s="87"/>
      <c r="H4" s="87" t="s">
        <v>256</v>
      </c>
    </row>
    <row r="5" spans="1:8" ht="25.9" customHeight="1">
      <c r="A5" s="87"/>
      <c r="B5" s="87"/>
      <c r="C5" s="87"/>
      <c r="D5" s="87"/>
      <c r="E5" s="72" t="s">
        <v>135</v>
      </c>
      <c r="F5" s="72" t="s">
        <v>289</v>
      </c>
      <c r="G5" s="72" t="s">
        <v>290</v>
      </c>
      <c r="H5" s="87"/>
    </row>
    <row r="6" spans="1:8" ht="22.9" customHeight="1">
      <c r="A6" s="11"/>
      <c r="B6" s="11" t="s">
        <v>133</v>
      </c>
      <c r="C6" s="15">
        <f t="shared" ref="C6:H6" si="0">C8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ht="22.9" customHeight="1">
      <c r="A7" s="18">
        <v>705</v>
      </c>
      <c r="B7" s="18" t="s">
        <v>397</v>
      </c>
      <c r="C7" s="15">
        <f t="shared" ref="C7:H7" si="1">C8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</row>
    <row r="8" spans="1:8" ht="22.9" customHeight="1">
      <c r="A8" s="23">
        <v>705004</v>
      </c>
      <c r="B8" s="23" t="s">
        <v>397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8" t="s">
        <v>206</v>
      </c>
      <c r="B9" s="98"/>
      <c r="C9" s="9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291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3.25" customHeight="1">
      <c r="A4" s="87" t="s">
        <v>153</v>
      </c>
      <c r="B4" s="87" t="s">
        <v>154</v>
      </c>
      <c r="C4" s="87" t="s">
        <v>133</v>
      </c>
      <c r="D4" s="87" t="s">
        <v>292</v>
      </c>
      <c r="E4" s="87"/>
      <c r="F4" s="87"/>
      <c r="G4" s="87"/>
      <c r="H4" s="87" t="s">
        <v>156</v>
      </c>
    </row>
    <row r="5" spans="1:8" ht="19.899999999999999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7.6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293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7.9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166</v>
      </c>
      <c r="G4" s="87" t="s">
        <v>167</v>
      </c>
      <c r="H4" s="87" t="s">
        <v>168</v>
      </c>
      <c r="I4" s="87" t="s">
        <v>169</v>
      </c>
      <c r="J4" s="87" t="s">
        <v>170</v>
      </c>
      <c r="K4" s="87" t="s">
        <v>171</v>
      </c>
      <c r="L4" s="87" t="s">
        <v>172</v>
      </c>
      <c r="M4" s="87" t="s">
        <v>173</v>
      </c>
      <c r="N4" s="87" t="s">
        <v>174</v>
      </c>
      <c r="O4" s="87" t="s">
        <v>175</v>
      </c>
      <c r="P4" s="87" t="s">
        <v>176</v>
      </c>
      <c r="Q4" s="87" t="s">
        <v>177</v>
      </c>
      <c r="R4" s="87" t="s">
        <v>178</v>
      </c>
      <c r="S4" s="87" t="s">
        <v>179</v>
      </c>
      <c r="T4" s="87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2" t="s">
        <v>3</v>
      </c>
      <c r="C1" s="82"/>
    </row>
    <row r="2" spans="1:3" ht="24.95" customHeight="1">
      <c r="B2" s="82"/>
      <c r="C2" s="82"/>
    </row>
    <row r="3" spans="1:3" ht="31.15" customHeight="1">
      <c r="B3" s="83" t="s">
        <v>4</v>
      </c>
      <c r="C3" s="83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9.2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182</v>
      </c>
      <c r="G4" s="87" t="s">
        <v>155</v>
      </c>
      <c r="H4" s="87"/>
      <c r="I4" s="87"/>
      <c r="J4" s="87"/>
      <c r="K4" s="87" t="s">
        <v>156</v>
      </c>
      <c r="L4" s="87"/>
      <c r="M4" s="87"/>
      <c r="N4" s="87"/>
      <c r="O4" s="87"/>
      <c r="P4" s="87"/>
      <c r="Q4" s="87"/>
      <c r="R4" s="87"/>
      <c r="S4" s="87"/>
      <c r="T4" s="87"/>
    </row>
    <row r="5" spans="1:20" ht="50.1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  <c r="G10" s="9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19.899999999999999" customHeight="1">
      <c r="A4" s="87" t="s">
        <v>153</v>
      </c>
      <c r="B4" s="87" t="s">
        <v>154</v>
      </c>
      <c r="C4" s="87" t="s">
        <v>133</v>
      </c>
      <c r="D4" s="87" t="s">
        <v>296</v>
      </c>
      <c r="E4" s="87"/>
      <c r="F4" s="87"/>
      <c r="G4" s="87"/>
      <c r="H4" s="87" t="s">
        <v>156</v>
      </c>
    </row>
    <row r="5" spans="1:8" ht="23.2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3.25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297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0.65" customHeight="1">
      <c r="A4" s="87" t="s">
        <v>153</v>
      </c>
      <c r="B4" s="87" t="s">
        <v>154</v>
      </c>
      <c r="C4" s="87" t="s">
        <v>133</v>
      </c>
      <c r="D4" s="87" t="s">
        <v>298</v>
      </c>
      <c r="E4" s="87"/>
      <c r="F4" s="87"/>
      <c r="G4" s="87"/>
      <c r="H4" s="87" t="s">
        <v>156</v>
      </c>
    </row>
    <row r="5" spans="1:8" ht="18.9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4.2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  <c r="D13" s="9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G22" sqref="G22"/>
    </sheetView>
  </sheetViews>
  <sheetFormatPr defaultColWidth="10" defaultRowHeight="13.5"/>
  <cols>
    <col min="1" max="1" width="10" style="126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5"/>
      <c r="M1" s="93" t="s">
        <v>299</v>
      </c>
      <c r="N1" s="93"/>
    </row>
    <row r="2" spans="1:14" ht="45.7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26.1" customHeight="1">
      <c r="A4" s="128" t="s">
        <v>164</v>
      </c>
      <c r="B4" s="129" t="s">
        <v>300</v>
      </c>
      <c r="C4" s="129" t="s">
        <v>301</v>
      </c>
      <c r="D4" s="129"/>
      <c r="E4" s="129"/>
      <c r="F4" s="129"/>
      <c r="G4" s="129"/>
      <c r="H4" s="129"/>
      <c r="I4" s="129"/>
      <c r="J4" s="129"/>
      <c r="K4" s="129"/>
      <c r="L4" s="129"/>
      <c r="M4" s="129" t="s">
        <v>302</v>
      </c>
      <c r="N4" s="129"/>
    </row>
    <row r="5" spans="1:14" ht="31.9" customHeight="1">
      <c r="A5" s="128"/>
      <c r="B5" s="129"/>
      <c r="C5" s="129" t="s">
        <v>303</v>
      </c>
      <c r="D5" s="129" t="s">
        <v>136</v>
      </c>
      <c r="E5" s="129"/>
      <c r="F5" s="129"/>
      <c r="G5" s="129"/>
      <c r="H5" s="129"/>
      <c r="I5" s="129"/>
      <c r="J5" s="129" t="s">
        <v>304</v>
      </c>
      <c r="K5" s="129" t="s">
        <v>138</v>
      </c>
      <c r="L5" s="129" t="s">
        <v>139</v>
      </c>
      <c r="M5" s="129" t="s">
        <v>305</v>
      </c>
      <c r="N5" s="129" t="s">
        <v>306</v>
      </c>
    </row>
    <row r="6" spans="1:14" ht="44.85" customHeight="1">
      <c r="A6" s="128"/>
      <c r="B6" s="129"/>
      <c r="C6" s="129"/>
      <c r="D6" s="173" t="s">
        <v>307</v>
      </c>
      <c r="E6" s="173" t="s">
        <v>308</v>
      </c>
      <c r="F6" s="173" t="s">
        <v>309</v>
      </c>
      <c r="G6" s="173" t="s">
        <v>310</v>
      </c>
      <c r="H6" s="173" t="s">
        <v>311</v>
      </c>
      <c r="I6" s="173" t="s">
        <v>312</v>
      </c>
      <c r="J6" s="129"/>
      <c r="K6" s="129"/>
      <c r="L6" s="129"/>
      <c r="M6" s="129"/>
      <c r="N6" s="129"/>
    </row>
    <row r="7" spans="1:14" ht="22.9" customHeight="1">
      <c r="A7" s="144"/>
      <c r="B7" s="152" t="s">
        <v>133</v>
      </c>
      <c r="C7" s="146">
        <f t="shared" ref="C7:N7" si="0">SUM(C9:C9)</f>
        <v>45</v>
      </c>
      <c r="D7" s="146">
        <f t="shared" si="0"/>
        <v>45</v>
      </c>
      <c r="E7" s="146">
        <f t="shared" si="0"/>
        <v>45</v>
      </c>
      <c r="F7" s="146">
        <f t="shared" si="0"/>
        <v>0</v>
      </c>
      <c r="G7" s="146">
        <f t="shared" si="0"/>
        <v>0</v>
      </c>
      <c r="H7" s="146">
        <f t="shared" si="0"/>
        <v>0</v>
      </c>
      <c r="I7" s="146">
        <f t="shared" si="0"/>
        <v>0</v>
      </c>
      <c r="J7" s="146">
        <f t="shared" si="0"/>
        <v>0</v>
      </c>
      <c r="K7" s="146">
        <f t="shared" si="0"/>
        <v>0</v>
      </c>
      <c r="L7" s="146">
        <f t="shared" si="0"/>
        <v>0</v>
      </c>
      <c r="M7" s="146">
        <f t="shared" si="0"/>
        <v>45</v>
      </c>
      <c r="N7" s="146">
        <f t="shared" si="0"/>
        <v>0</v>
      </c>
    </row>
    <row r="8" spans="1:14" ht="22.9" customHeight="1">
      <c r="A8" s="175" t="s">
        <v>419</v>
      </c>
      <c r="B8" s="147" t="s">
        <v>397</v>
      </c>
      <c r="C8" s="146">
        <f t="shared" ref="C8:N8" si="1">SUM(C9:C9)</f>
        <v>45</v>
      </c>
      <c r="D8" s="146">
        <f t="shared" si="1"/>
        <v>45</v>
      </c>
      <c r="E8" s="146">
        <f t="shared" si="1"/>
        <v>45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46">
        <f t="shared" si="1"/>
        <v>0</v>
      </c>
      <c r="L8" s="146">
        <f t="shared" si="1"/>
        <v>0</v>
      </c>
      <c r="M8" s="146">
        <f t="shared" si="1"/>
        <v>45</v>
      </c>
      <c r="N8" s="146">
        <f t="shared" si="1"/>
        <v>0</v>
      </c>
    </row>
    <row r="9" spans="1:14" s="32" customFormat="1" ht="22.9" customHeight="1">
      <c r="A9" s="176" t="s">
        <v>420</v>
      </c>
      <c r="B9" s="149" t="s">
        <v>421</v>
      </c>
      <c r="C9" s="151">
        <v>45</v>
      </c>
      <c r="D9" s="151">
        <v>45</v>
      </c>
      <c r="E9" s="151">
        <v>45</v>
      </c>
      <c r="F9" s="151"/>
      <c r="G9" s="151"/>
      <c r="H9" s="151"/>
      <c r="I9" s="151"/>
      <c r="J9" s="151"/>
      <c r="K9" s="151"/>
      <c r="L9" s="151"/>
      <c r="M9" s="151">
        <v>45</v>
      </c>
      <c r="N9" s="150"/>
    </row>
    <row r="10" spans="1:14" s="32" customFormat="1" ht="22.9" customHeight="1">
      <c r="A10" s="174"/>
      <c r="B10" s="36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spans="1:14" s="32" customFormat="1" ht="22.9" customHeight="1">
      <c r="A11" s="174"/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spans="1:14" s="32" customFormat="1" ht="22.9" customHeight="1">
      <c r="A12" s="174"/>
      <c r="B12" s="36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spans="1:14" s="32" customFormat="1" ht="22.9" customHeight="1">
      <c r="A13" s="174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spans="1:14" s="32" customFormat="1" ht="22.9" customHeight="1">
      <c r="A14" s="174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spans="1:14" s="32" customFormat="1" ht="22.9" customHeight="1">
      <c r="A15" s="174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74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74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74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74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4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4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4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4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4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4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4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4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4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4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4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4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4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4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4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4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4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4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4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4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4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4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4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4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4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4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4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4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4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4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4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4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4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4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4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4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4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4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4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4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4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4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4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4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4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4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4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4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4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4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4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4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4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4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4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4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4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4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4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4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4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4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4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4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4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4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4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4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4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4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4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4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4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4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4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4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4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4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4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4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4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4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4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4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4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4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4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4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4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4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4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4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4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4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4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4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4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4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4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4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4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4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4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4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4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4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4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4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4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4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4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4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4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4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4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4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4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4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4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4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4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4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4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4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4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4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4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4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4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4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4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4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4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4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4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4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4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4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4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4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4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4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4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4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4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4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4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4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4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4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4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4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4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4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4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4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4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4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4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4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4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4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4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4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4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4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4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4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4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4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4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4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4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4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4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4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4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4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4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4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4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4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4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4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4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4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4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4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4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4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4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4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4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4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4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4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4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4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4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4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4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4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4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4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4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4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4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4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4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4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4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4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4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4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4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4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4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4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4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17"/>
  <sheetViews>
    <sheetView workbookViewId="0">
      <pane ySplit="5" topLeftCell="A14" activePane="bottomLeft" state="frozen"/>
      <selection pane="bottomLeft" activeCell="H38" sqref="H38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4" t="s">
        <v>313</v>
      </c>
    </row>
    <row r="2" spans="1:13" ht="37.9" customHeight="1">
      <c r="A2" s="4"/>
      <c r="B2" s="4"/>
      <c r="C2" s="82" t="s">
        <v>26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6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29</v>
      </c>
      <c r="M3" s="86"/>
    </row>
    <row r="4" spans="1:13" ht="33.6" customHeight="1">
      <c r="A4" s="87" t="s">
        <v>164</v>
      </c>
      <c r="B4" s="87" t="s">
        <v>314</v>
      </c>
      <c r="C4" s="87" t="s">
        <v>315</v>
      </c>
      <c r="D4" s="87" t="s">
        <v>316</v>
      </c>
      <c r="E4" s="87" t="s">
        <v>317</v>
      </c>
      <c r="F4" s="87"/>
      <c r="G4" s="87"/>
      <c r="H4" s="87"/>
      <c r="I4" s="87"/>
      <c r="J4" s="87"/>
      <c r="K4" s="87"/>
      <c r="L4" s="87"/>
      <c r="M4" s="87"/>
    </row>
    <row r="5" spans="1:13" ht="36.200000000000003" customHeight="1">
      <c r="A5" s="87"/>
      <c r="B5" s="87"/>
      <c r="C5" s="87"/>
      <c r="D5" s="87"/>
      <c r="E5" s="72" t="s">
        <v>318</v>
      </c>
      <c r="F5" s="72" t="s">
        <v>319</v>
      </c>
      <c r="G5" s="72" t="s">
        <v>320</v>
      </c>
      <c r="H5" s="72" t="s">
        <v>321</v>
      </c>
      <c r="I5" s="72" t="s">
        <v>322</v>
      </c>
      <c r="J5" s="72" t="s">
        <v>323</v>
      </c>
      <c r="K5" s="72" t="s">
        <v>324</v>
      </c>
      <c r="L5" s="72" t="s">
        <v>325</v>
      </c>
      <c r="M5" s="72" t="s">
        <v>326</v>
      </c>
    </row>
    <row r="6" spans="1:13" ht="18.2" customHeight="1">
      <c r="A6" s="18">
        <v>705004</v>
      </c>
      <c r="B6" s="18" t="s">
        <v>397</v>
      </c>
      <c r="C6" s="15">
        <v>45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100">
        <v>705004</v>
      </c>
      <c r="B7" s="100" t="s">
        <v>421</v>
      </c>
      <c r="C7" s="101">
        <v>45</v>
      </c>
      <c r="D7" s="100"/>
      <c r="E7" s="99" t="s">
        <v>327</v>
      </c>
      <c r="F7" s="77" t="s">
        <v>328</v>
      </c>
      <c r="G7" s="13"/>
      <c r="H7" s="13"/>
      <c r="I7" s="13"/>
      <c r="J7" s="13"/>
      <c r="K7" s="13"/>
      <c r="L7" s="13"/>
      <c r="M7" s="13"/>
    </row>
    <row r="8" spans="1:13" ht="20.25" customHeight="1">
      <c r="A8" s="100"/>
      <c r="B8" s="100"/>
      <c r="C8" s="101"/>
      <c r="D8" s="100"/>
      <c r="E8" s="99"/>
      <c r="F8" s="77" t="s">
        <v>329</v>
      </c>
      <c r="G8" s="13"/>
      <c r="H8" s="13"/>
      <c r="I8" s="13"/>
      <c r="J8" s="13"/>
      <c r="K8" s="13"/>
      <c r="L8" s="13"/>
      <c r="M8" s="13"/>
    </row>
    <row r="9" spans="1:13" ht="20.25" customHeight="1">
      <c r="A9" s="100"/>
      <c r="B9" s="100"/>
      <c r="C9" s="101"/>
      <c r="D9" s="100"/>
      <c r="E9" s="99"/>
      <c r="F9" s="77" t="s">
        <v>330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100"/>
      <c r="B10" s="100"/>
      <c r="C10" s="101"/>
      <c r="D10" s="100"/>
      <c r="E10" s="99" t="s">
        <v>331</v>
      </c>
      <c r="F10" s="77" t="s">
        <v>332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100"/>
      <c r="B11" s="100"/>
      <c r="C11" s="101"/>
      <c r="D11" s="100"/>
      <c r="E11" s="99"/>
      <c r="F11" s="77" t="s">
        <v>333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100"/>
      <c r="B12" s="100"/>
      <c r="C12" s="101"/>
      <c r="D12" s="100"/>
      <c r="E12" s="99"/>
      <c r="F12" s="77" t="s">
        <v>334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100"/>
      <c r="B13" s="100"/>
      <c r="C13" s="101"/>
      <c r="D13" s="100"/>
      <c r="E13" s="99" t="s">
        <v>335</v>
      </c>
      <c r="F13" s="77" t="s">
        <v>336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100"/>
      <c r="B14" s="100"/>
      <c r="C14" s="101"/>
      <c r="D14" s="100"/>
      <c r="E14" s="99"/>
      <c r="F14" s="77" t="s">
        <v>337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100"/>
      <c r="B15" s="100"/>
      <c r="C15" s="101"/>
      <c r="D15" s="100"/>
      <c r="E15" s="99"/>
      <c r="F15" s="77" t="s">
        <v>338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100"/>
      <c r="B16" s="100"/>
      <c r="C16" s="101"/>
      <c r="D16" s="100"/>
      <c r="E16" s="99"/>
      <c r="F16" s="77" t="s">
        <v>339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100"/>
      <c r="B17" s="100"/>
      <c r="C17" s="101"/>
      <c r="D17" s="100"/>
      <c r="E17" s="77" t="s">
        <v>340</v>
      </c>
      <c r="F17" s="77" t="s">
        <v>341</v>
      </c>
      <c r="G17" s="13"/>
      <c r="H17" s="13"/>
      <c r="I17" s="13"/>
      <c r="J17" s="13"/>
      <c r="K17" s="13"/>
      <c r="L17" s="13"/>
      <c r="M17" s="13"/>
    </row>
  </sheetData>
  <mergeCells count="15"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workbookViewId="0">
      <pane ySplit="7" topLeftCell="A8" activePane="bottomLeft" state="frozen"/>
      <selection pane="bottomLeft" activeCell="D26" sqref="D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342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6" t="s">
        <v>29</v>
      </c>
      <c r="R4" s="86"/>
      <c r="S4" s="86"/>
    </row>
    <row r="5" spans="1:19" ht="18.2" customHeight="1">
      <c r="A5" s="87" t="s">
        <v>284</v>
      </c>
      <c r="B5" s="87" t="s">
        <v>285</v>
      </c>
      <c r="C5" s="87" t="s">
        <v>343</v>
      </c>
      <c r="D5" s="87"/>
      <c r="E5" s="87"/>
      <c r="F5" s="87"/>
      <c r="G5" s="87"/>
      <c r="H5" s="87"/>
      <c r="I5" s="87"/>
      <c r="J5" s="87" t="s">
        <v>344</v>
      </c>
      <c r="K5" s="87" t="s">
        <v>345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315</v>
      </c>
      <c r="D6" s="87" t="s">
        <v>346</v>
      </c>
      <c r="E6" s="87"/>
      <c r="F6" s="87"/>
      <c r="G6" s="87"/>
      <c r="H6" s="87" t="s">
        <v>347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10" t="s">
        <v>136</v>
      </c>
      <c r="E7" s="10" t="s">
        <v>348</v>
      </c>
      <c r="F7" s="10" t="s">
        <v>140</v>
      </c>
      <c r="G7" s="10" t="s">
        <v>349</v>
      </c>
      <c r="H7" s="10" t="s">
        <v>155</v>
      </c>
      <c r="I7" s="10" t="s">
        <v>156</v>
      </c>
      <c r="J7" s="87"/>
      <c r="K7" s="10" t="s">
        <v>318</v>
      </c>
      <c r="L7" s="10" t="s">
        <v>319</v>
      </c>
      <c r="M7" s="10" t="s">
        <v>320</v>
      </c>
      <c r="N7" s="10" t="s">
        <v>325</v>
      </c>
      <c r="O7" s="10" t="s">
        <v>321</v>
      </c>
      <c r="P7" s="10" t="s">
        <v>350</v>
      </c>
      <c r="Q7" s="10" t="s">
        <v>351</v>
      </c>
      <c r="R7" s="10" t="s">
        <v>352</v>
      </c>
      <c r="S7" s="10" t="s">
        <v>326</v>
      </c>
    </row>
    <row r="8" spans="1:19" ht="19.899999999999999" customHeight="1">
      <c r="A8" s="100">
        <v>705004</v>
      </c>
      <c r="B8" s="100" t="s">
        <v>397</v>
      </c>
      <c r="C8" s="101">
        <v>181.84999999999997</v>
      </c>
      <c r="D8" s="101">
        <v>181.84999999999997</v>
      </c>
      <c r="E8" s="101"/>
      <c r="F8" s="101"/>
      <c r="G8" s="101"/>
      <c r="H8" s="101">
        <v>136.84999999999997</v>
      </c>
      <c r="I8" s="101">
        <v>45</v>
      </c>
      <c r="J8" s="100"/>
      <c r="K8" s="100" t="s">
        <v>327</v>
      </c>
      <c r="L8" s="13" t="s">
        <v>328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100"/>
      <c r="B9" s="100"/>
      <c r="C9" s="101"/>
      <c r="D9" s="101"/>
      <c r="E9" s="101"/>
      <c r="F9" s="101"/>
      <c r="G9" s="101"/>
      <c r="H9" s="101"/>
      <c r="I9" s="101"/>
      <c r="J9" s="100"/>
      <c r="K9" s="100"/>
      <c r="L9" s="13" t="s">
        <v>329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100"/>
      <c r="B10" s="100"/>
      <c r="C10" s="101"/>
      <c r="D10" s="101"/>
      <c r="E10" s="101"/>
      <c r="F10" s="101"/>
      <c r="G10" s="101"/>
      <c r="H10" s="101"/>
      <c r="I10" s="101"/>
      <c r="J10" s="100"/>
      <c r="K10" s="100"/>
      <c r="L10" s="13" t="s">
        <v>330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00"/>
      <c r="B11" s="100"/>
      <c r="C11" s="101"/>
      <c r="D11" s="101"/>
      <c r="E11" s="101"/>
      <c r="F11" s="101"/>
      <c r="G11" s="101"/>
      <c r="H11" s="101"/>
      <c r="I11" s="101"/>
      <c r="J11" s="100"/>
      <c r="K11" s="104" t="s">
        <v>331</v>
      </c>
      <c r="L11" s="28" t="s">
        <v>332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00"/>
      <c r="B12" s="100"/>
      <c r="C12" s="101"/>
      <c r="D12" s="101"/>
      <c r="E12" s="101"/>
      <c r="F12" s="101"/>
      <c r="G12" s="101"/>
      <c r="H12" s="101"/>
      <c r="I12" s="101"/>
      <c r="J12" s="100"/>
      <c r="K12" s="104"/>
      <c r="L12" s="28" t="s">
        <v>333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00"/>
      <c r="B13" s="100"/>
      <c r="C13" s="101"/>
      <c r="D13" s="101"/>
      <c r="E13" s="101"/>
      <c r="F13" s="101"/>
      <c r="G13" s="101"/>
      <c r="H13" s="101"/>
      <c r="I13" s="101"/>
      <c r="J13" s="100"/>
      <c r="K13" s="104"/>
      <c r="L13" s="28" t="s">
        <v>334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100"/>
      <c r="B14" s="100"/>
      <c r="C14" s="101"/>
      <c r="D14" s="101"/>
      <c r="E14" s="101"/>
      <c r="F14" s="101"/>
      <c r="G14" s="101"/>
      <c r="H14" s="101"/>
      <c r="I14" s="101"/>
      <c r="J14" s="100"/>
      <c r="K14" s="104" t="s">
        <v>335</v>
      </c>
      <c r="L14" s="28" t="s">
        <v>336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100"/>
      <c r="B15" s="100"/>
      <c r="C15" s="101"/>
      <c r="D15" s="101"/>
      <c r="E15" s="101"/>
      <c r="F15" s="101"/>
      <c r="G15" s="101"/>
      <c r="H15" s="101"/>
      <c r="I15" s="101"/>
      <c r="J15" s="100"/>
      <c r="K15" s="104"/>
      <c r="L15" s="28" t="s">
        <v>337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100"/>
      <c r="B16" s="100"/>
      <c r="C16" s="101"/>
      <c r="D16" s="101"/>
      <c r="E16" s="101"/>
      <c r="F16" s="101"/>
      <c r="G16" s="101"/>
      <c r="H16" s="101"/>
      <c r="I16" s="101"/>
      <c r="J16" s="100"/>
      <c r="K16" s="104"/>
      <c r="L16" s="28" t="s">
        <v>338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100"/>
      <c r="B17" s="100"/>
      <c r="C17" s="101"/>
      <c r="D17" s="101"/>
      <c r="E17" s="101"/>
      <c r="F17" s="101"/>
      <c r="G17" s="101"/>
      <c r="H17" s="101"/>
      <c r="I17" s="101"/>
      <c r="J17" s="100"/>
      <c r="K17" s="104"/>
      <c r="L17" s="28" t="s">
        <v>339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100"/>
      <c r="B18" s="100"/>
      <c r="C18" s="101"/>
      <c r="D18" s="101"/>
      <c r="E18" s="101"/>
      <c r="F18" s="101"/>
      <c r="G18" s="101"/>
      <c r="H18" s="101"/>
      <c r="I18" s="101"/>
      <c r="J18" s="100"/>
      <c r="K18" s="28" t="s">
        <v>340</v>
      </c>
      <c r="L18" s="28" t="s">
        <v>341</v>
      </c>
      <c r="M18" s="13"/>
      <c r="N18" s="13"/>
      <c r="O18" s="13"/>
      <c r="P18" s="13"/>
      <c r="Q18" s="13"/>
      <c r="R18" s="13"/>
      <c r="S18" s="13"/>
    </row>
  </sheetData>
  <mergeCells count="24">
    <mergeCell ref="K8:K10"/>
    <mergeCell ref="K11:K13"/>
    <mergeCell ref="K14:K17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107" t="str">
        <f>封面!D5&amp;封面!E5</f>
        <v>单位名称：祁东县交通工程质量安全监督站</v>
      </c>
      <c r="B3" s="107"/>
      <c r="C3" s="107"/>
      <c r="D3" s="107"/>
      <c r="E3" s="107"/>
      <c r="F3" s="46"/>
      <c r="G3" s="46"/>
      <c r="H3" s="46"/>
      <c r="I3" s="46"/>
      <c r="J3" s="46"/>
      <c r="K3" s="46"/>
      <c r="L3" s="46"/>
      <c r="M3" s="46"/>
      <c r="N3" s="46"/>
      <c r="O3" s="46"/>
      <c r="P3" s="108" t="s">
        <v>355</v>
      </c>
      <c r="Q3" s="108"/>
      <c r="R3" s="47"/>
    </row>
    <row r="4" spans="1:18">
      <c r="A4" s="109" t="s">
        <v>356</v>
      </c>
      <c r="B4" s="109" t="s">
        <v>357</v>
      </c>
      <c r="C4" s="109" t="s">
        <v>358</v>
      </c>
      <c r="D4" s="109" t="s">
        <v>359</v>
      </c>
      <c r="E4" s="109" t="s">
        <v>350</v>
      </c>
      <c r="F4" s="110" t="s">
        <v>360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11"/>
      <c r="R4" s="47"/>
    </row>
    <row r="5" spans="1:18">
      <c r="A5" s="109"/>
      <c r="B5" s="109"/>
      <c r="C5" s="109"/>
      <c r="D5" s="109"/>
      <c r="E5" s="109"/>
      <c r="F5" s="110" t="s">
        <v>133</v>
      </c>
      <c r="G5" s="113" t="s">
        <v>361</v>
      </c>
      <c r="H5" s="105"/>
      <c r="I5" s="105"/>
      <c r="J5" s="105" t="s">
        <v>362</v>
      </c>
      <c r="K5" s="105" t="s">
        <v>363</v>
      </c>
      <c r="L5" s="105" t="s">
        <v>364</v>
      </c>
      <c r="M5" s="105" t="s">
        <v>365</v>
      </c>
      <c r="N5" s="105" t="s">
        <v>145</v>
      </c>
      <c r="O5" s="105" t="s">
        <v>146</v>
      </c>
      <c r="P5" s="105" t="s">
        <v>366</v>
      </c>
      <c r="Q5" s="105" t="s">
        <v>367</v>
      </c>
      <c r="R5" s="47"/>
    </row>
    <row r="6" spans="1:18" ht="36">
      <c r="A6" s="109"/>
      <c r="B6" s="109"/>
      <c r="C6" s="109"/>
      <c r="D6" s="109"/>
      <c r="E6" s="109"/>
      <c r="F6" s="112"/>
      <c r="G6" s="49" t="s">
        <v>135</v>
      </c>
      <c r="H6" s="50" t="s">
        <v>368</v>
      </c>
      <c r="I6" s="51" t="s">
        <v>369</v>
      </c>
      <c r="J6" s="105"/>
      <c r="K6" s="105"/>
      <c r="L6" s="105"/>
      <c r="M6" s="105"/>
      <c r="N6" s="105"/>
      <c r="O6" s="105"/>
      <c r="P6" s="105"/>
      <c r="Q6" s="105"/>
      <c r="R6" s="47"/>
    </row>
    <row r="7" spans="1:18" ht="14.25">
      <c r="A7" s="52" t="s">
        <v>370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K5:K6"/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4" t="s">
        <v>355</v>
      </c>
      <c r="Q3" s="114"/>
      <c r="R3" s="47"/>
    </row>
    <row r="4" spans="1:18">
      <c r="A4" s="107" t="str">
        <f>'24政府采购预算表（货物、工程采购）'!A3:E3</f>
        <v>单位名称：祁东县交通工程质量安全监督站</v>
      </c>
      <c r="B4" s="107"/>
      <c r="C4" s="107"/>
      <c r="D4" s="107"/>
      <c r="E4" s="107"/>
      <c r="F4" s="107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5" t="s">
        <v>392</v>
      </c>
      <c r="B5" s="116"/>
      <c r="C5" s="116"/>
      <c r="D5" s="116"/>
      <c r="E5" s="117"/>
      <c r="F5" s="110" t="s">
        <v>360</v>
      </c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111"/>
      <c r="R5" s="47"/>
    </row>
    <row r="6" spans="1:18">
      <c r="A6" s="118" t="s">
        <v>393</v>
      </c>
      <c r="B6" s="118" t="s">
        <v>357</v>
      </c>
      <c r="C6" s="118" t="s">
        <v>394</v>
      </c>
      <c r="D6" s="118" t="s">
        <v>395</v>
      </c>
      <c r="E6" s="118" t="s">
        <v>396</v>
      </c>
      <c r="F6" s="110" t="s">
        <v>133</v>
      </c>
      <c r="G6" s="113" t="s">
        <v>361</v>
      </c>
      <c r="H6" s="105"/>
      <c r="I6" s="105"/>
      <c r="J6" s="105" t="s">
        <v>362</v>
      </c>
      <c r="K6" s="105" t="s">
        <v>363</v>
      </c>
      <c r="L6" s="105" t="s">
        <v>364</v>
      </c>
      <c r="M6" s="105" t="s">
        <v>365</v>
      </c>
      <c r="N6" s="105" t="s">
        <v>145</v>
      </c>
      <c r="O6" s="105" t="s">
        <v>146</v>
      </c>
      <c r="P6" s="105" t="s">
        <v>366</v>
      </c>
      <c r="Q6" s="105" t="s">
        <v>367</v>
      </c>
      <c r="R6" s="47"/>
    </row>
    <row r="7" spans="1:18" ht="36">
      <c r="A7" s="119"/>
      <c r="B7" s="119"/>
      <c r="C7" s="119"/>
      <c r="D7" s="119"/>
      <c r="E7" s="119"/>
      <c r="F7" s="112"/>
      <c r="G7" s="49" t="s">
        <v>135</v>
      </c>
      <c r="H7" s="50" t="s">
        <v>368</v>
      </c>
      <c r="I7" s="51" t="s">
        <v>369</v>
      </c>
      <c r="J7" s="105"/>
      <c r="K7" s="105"/>
      <c r="L7" s="105"/>
      <c r="M7" s="105"/>
      <c r="N7" s="105"/>
      <c r="O7" s="105"/>
      <c r="P7" s="105"/>
      <c r="Q7" s="105"/>
      <c r="R7" s="47"/>
    </row>
    <row r="8" spans="1:18">
      <c r="A8" s="55" t="s">
        <v>370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A6:A7"/>
    <mergeCell ref="B6:B7"/>
    <mergeCell ref="C6:C7"/>
    <mergeCell ref="D6:D7"/>
    <mergeCell ref="E6:E7"/>
    <mergeCell ref="A2:Q2"/>
    <mergeCell ref="P3:Q3"/>
    <mergeCell ref="A4:F4"/>
    <mergeCell ref="A5:E5"/>
    <mergeCell ref="F5:Q5"/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J15" sqref="J1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371</v>
      </c>
    </row>
    <row r="2" spans="1:4" ht="20.25">
      <c r="A2" s="122" t="s">
        <v>372</v>
      </c>
      <c r="B2" s="122"/>
      <c r="C2" s="122"/>
      <c r="D2" s="59" t="s">
        <v>373</v>
      </c>
    </row>
    <row r="3" spans="1:4" ht="20.25" customHeight="1">
      <c r="A3" s="123" t="str">
        <f>'24政府采购预算表（货物、工程采购）'!A3:E3</f>
        <v>单位名称：祁东县交通工程质量安全监督站</v>
      </c>
      <c r="B3" s="123"/>
      <c r="C3" s="123"/>
      <c r="D3" s="59"/>
    </row>
    <row r="4" spans="1:4">
      <c r="A4" s="124" t="s">
        <v>374</v>
      </c>
      <c r="B4" s="124" t="s">
        <v>375</v>
      </c>
      <c r="C4" s="124" t="s">
        <v>376</v>
      </c>
      <c r="D4" s="120" t="s">
        <v>377</v>
      </c>
    </row>
    <row r="5" spans="1:4">
      <c r="A5" s="124"/>
      <c r="B5" s="124"/>
      <c r="C5" s="124"/>
      <c r="D5" s="121"/>
    </row>
    <row r="6" spans="1:4">
      <c r="A6" s="60" t="s">
        <v>378</v>
      </c>
      <c r="B6" s="61"/>
      <c r="C6" s="53"/>
      <c r="D6" s="53"/>
    </row>
    <row r="7" spans="1:4">
      <c r="A7" s="60" t="s">
        <v>379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380</v>
      </c>
      <c r="B8" s="62">
        <v>2</v>
      </c>
      <c r="C8" s="63"/>
      <c r="D8" s="63"/>
    </row>
    <row r="9" spans="1:4">
      <c r="A9" s="64" t="s">
        <v>381</v>
      </c>
      <c r="B9" s="62">
        <v>3</v>
      </c>
      <c r="C9" s="63"/>
      <c r="D9" s="63"/>
    </row>
    <row r="10" spans="1:4">
      <c r="A10" s="64" t="s">
        <v>382</v>
      </c>
      <c r="B10" s="65">
        <v>4</v>
      </c>
      <c r="C10" s="63"/>
      <c r="D10" s="63"/>
    </row>
    <row r="11" spans="1:4">
      <c r="A11" s="64" t="s">
        <v>383</v>
      </c>
      <c r="B11" s="62">
        <v>5</v>
      </c>
      <c r="C11" s="63"/>
      <c r="D11" s="63"/>
    </row>
    <row r="12" spans="1:4">
      <c r="A12" s="64" t="s">
        <v>384</v>
      </c>
      <c r="B12" s="62">
        <v>6</v>
      </c>
      <c r="C12" s="63"/>
      <c r="D12" s="63"/>
    </row>
    <row r="13" spans="1:4">
      <c r="A13" s="64" t="s">
        <v>385</v>
      </c>
      <c r="B13" s="62">
        <v>7</v>
      </c>
      <c r="C13" s="63"/>
      <c r="D13" s="63"/>
    </row>
    <row r="14" spans="1:4">
      <c r="A14" s="64" t="s">
        <v>386</v>
      </c>
      <c r="B14" s="62">
        <v>8</v>
      </c>
      <c r="C14" s="63"/>
      <c r="D14" s="63"/>
    </row>
    <row r="15" spans="1:4">
      <c r="A15" s="64" t="s">
        <v>387</v>
      </c>
      <c r="B15" s="62">
        <v>9</v>
      </c>
      <c r="C15" s="63"/>
      <c r="D15" s="63"/>
    </row>
    <row r="16" spans="1:4">
      <c r="A16" s="66" t="s">
        <v>388</v>
      </c>
      <c r="B16" s="62">
        <v>10</v>
      </c>
      <c r="C16" s="63"/>
      <c r="D16" s="63"/>
    </row>
    <row r="17" spans="1:4">
      <c r="A17" s="61" t="s">
        <v>389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4" t="s">
        <v>28</v>
      </c>
    </row>
    <row r="2" spans="1:8" ht="24.2" customHeight="1">
      <c r="A2" s="84" t="s">
        <v>5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398</v>
      </c>
      <c r="B3" s="85"/>
      <c r="C3" s="85"/>
      <c r="D3" s="85"/>
      <c r="E3" s="85"/>
      <c r="F3" s="85"/>
      <c r="G3" s="86" t="s">
        <v>29</v>
      </c>
      <c r="H3" s="86"/>
    </row>
    <row r="4" spans="1:8" ht="17.850000000000001" customHeight="1">
      <c r="A4" s="87" t="s">
        <v>30</v>
      </c>
      <c r="B4" s="87"/>
      <c r="C4" s="87" t="s">
        <v>31</v>
      </c>
      <c r="D4" s="87"/>
      <c r="E4" s="87"/>
      <c r="F4" s="87"/>
      <c r="G4" s="87"/>
      <c r="H4" s="87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181.84999999999997</v>
      </c>
      <c r="C6" s="78" t="s">
        <v>38</v>
      </c>
      <c r="D6" s="14"/>
      <c r="E6" s="11" t="s">
        <v>39</v>
      </c>
      <c r="F6" s="15">
        <f>SUM(F7:F9)</f>
        <v>136.84999999999997</v>
      </c>
      <c r="G6" s="78" t="s">
        <v>40</v>
      </c>
      <c r="H6" s="12"/>
    </row>
    <row r="7" spans="1:8" ht="16.350000000000001" customHeight="1">
      <c r="A7" s="78" t="s">
        <v>41</v>
      </c>
      <c r="B7" s="12">
        <v>181.84999999999997</v>
      </c>
      <c r="C7" s="78" t="s">
        <v>42</v>
      </c>
      <c r="D7" s="14"/>
      <c r="E7" s="78" t="s">
        <v>43</v>
      </c>
      <c r="F7" s="12">
        <v>123.26999999999998</v>
      </c>
      <c r="G7" s="78" t="s">
        <v>44</v>
      </c>
      <c r="H7" s="12"/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13.44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0.14000000000000001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45</v>
      </c>
      <c r="G10" s="78" t="s">
        <v>56</v>
      </c>
      <c r="H10" s="12">
        <v>181.70999999999998</v>
      </c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45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14.16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0.14000000000000001</v>
      </c>
    </row>
    <row r="15" spans="1:8" ht="16.350000000000001" customHeight="1">
      <c r="A15" s="78" t="s">
        <v>73</v>
      </c>
      <c r="B15" s="12"/>
      <c r="C15" s="78" t="s">
        <v>74</v>
      </c>
      <c r="D15" s="14">
        <v>7.31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>
        <v>149.76</v>
      </c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10.62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181.84999999999997</v>
      </c>
      <c r="C36" s="11" t="s">
        <v>125</v>
      </c>
      <c r="D36" s="15">
        <f>SUM(D6:D35)</f>
        <v>181.85</v>
      </c>
      <c r="E36" s="11" t="s">
        <v>125</v>
      </c>
      <c r="F36" s="15">
        <f>SUM(F6,F10,F21)</f>
        <v>181.84999999999997</v>
      </c>
      <c r="G36" s="11" t="s">
        <v>125</v>
      </c>
      <c r="H36" s="15">
        <f>SUM(H6:H19)</f>
        <v>181.84999999999997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181.84999999999997</v>
      </c>
      <c r="C39" s="11" t="s">
        <v>129</v>
      </c>
      <c r="D39" s="15">
        <f>SUM(D36,D37)</f>
        <v>181.85</v>
      </c>
      <c r="E39" s="11" t="s">
        <v>129</v>
      </c>
      <c r="F39" s="15">
        <f>SUM(F36,F37)</f>
        <v>181.84999999999997</v>
      </c>
      <c r="G39" s="11" t="s">
        <v>129</v>
      </c>
      <c r="H39" s="15">
        <f>SUM(H36,H37)</f>
        <v>181.84999999999997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29</v>
      </c>
      <c r="Y3" s="86"/>
    </row>
    <row r="4" spans="1:25" ht="22.35" customHeight="1">
      <c r="A4" s="90" t="s">
        <v>131</v>
      </c>
      <c r="B4" s="90" t="s">
        <v>132</v>
      </c>
      <c r="C4" s="90" t="s">
        <v>133</v>
      </c>
      <c r="D4" s="90" t="s">
        <v>134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 t="s">
        <v>126</v>
      </c>
      <c r="T4" s="90"/>
      <c r="U4" s="90"/>
      <c r="V4" s="90"/>
      <c r="W4" s="90"/>
      <c r="X4" s="90"/>
      <c r="Y4" s="90"/>
    </row>
    <row r="5" spans="1:25" ht="22.35" customHeight="1">
      <c r="A5" s="90"/>
      <c r="B5" s="90"/>
      <c r="C5" s="90"/>
      <c r="D5" s="90" t="s">
        <v>135</v>
      </c>
      <c r="E5" s="90" t="s">
        <v>136</v>
      </c>
      <c r="F5" s="90" t="s">
        <v>137</v>
      </c>
      <c r="G5" s="90" t="s">
        <v>138</v>
      </c>
      <c r="H5" s="90" t="s">
        <v>139</v>
      </c>
      <c r="I5" s="90" t="s">
        <v>140</v>
      </c>
      <c r="J5" s="90" t="s">
        <v>141</v>
      </c>
      <c r="K5" s="90"/>
      <c r="L5" s="90"/>
      <c r="M5" s="90"/>
      <c r="N5" s="90" t="s">
        <v>142</v>
      </c>
      <c r="O5" s="90" t="s">
        <v>143</v>
      </c>
      <c r="P5" s="90" t="s">
        <v>144</v>
      </c>
      <c r="Q5" s="90" t="s">
        <v>145</v>
      </c>
      <c r="R5" s="90" t="s">
        <v>146</v>
      </c>
      <c r="S5" s="90" t="s">
        <v>135</v>
      </c>
      <c r="T5" s="90" t="s">
        <v>136</v>
      </c>
      <c r="U5" s="90" t="s">
        <v>137</v>
      </c>
      <c r="V5" s="90" t="s">
        <v>138</v>
      </c>
      <c r="W5" s="90" t="s">
        <v>139</v>
      </c>
      <c r="X5" s="90" t="s">
        <v>140</v>
      </c>
      <c r="Y5" s="90" t="s">
        <v>147</v>
      </c>
    </row>
    <row r="6" spans="1:25" ht="22.35" customHeight="1">
      <c r="A6" s="90"/>
      <c r="B6" s="90"/>
      <c r="C6" s="90"/>
      <c r="D6" s="90"/>
      <c r="E6" s="90"/>
      <c r="F6" s="90"/>
      <c r="G6" s="90"/>
      <c r="H6" s="90"/>
      <c r="I6" s="90"/>
      <c r="J6" s="73" t="s">
        <v>148</v>
      </c>
      <c r="K6" s="73" t="s">
        <v>149</v>
      </c>
      <c r="L6" s="73" t="s">
        <v>150</v>
      </c>
      <c r="M6" s="73" t="s">
        <v>139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2.9" customHeight="1">
      <c r="A7" s="11"/>
      <c r="B7" s="11" t="s">
        <v>133</v>
      </c>
      <c r="C7" s="17">
        <f t="shared" ref="C7:C9" si="0">D7+S7</f>
        <v>181.84999999999997</v>
      </c>
      <c r="D7" s="17">
        <f t="shared" ref="D7:D9" si="1">SUM(E7:R7)</f>
        <v>181.84999999999997</v>
      </c>
      <c r="E7" s="17">
        <f>E9</f>
        <v>181.84999999999997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705</v>
      </c>
      <c r="B8" s="18" t="s">
        <v>397</v>
      </c>
      <c r="C8" s="17">
        <f t="shared" si="0"/>
        <v>181.84999999999997</v>
      </c>
      <c r="D8" s="17">
        <f t="shared" si="1"/>
        <v>181.84999999999997</v>
      </c>
      <c r="E8" s="17">
        <f>E9</f>
        <v>181.84999999999997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705004</v>
      </c>
      <c r="B9" s="19" t="s">
        <v>397</v>
      </c>
      <c r="C9" s="14">
        <f t="shared" si="0"/>
        <v>181.84999999999997</v>
      </c>
      <c r="D9" s="14">
        <f t="shared" si="1"/>
        <v>181.84999999999997</v>
      </c>
      <c r="E9" s="12">
        <v>181.84999999999997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6" customWidth="1"/>
    <col min="2" max="2" width="4.875" style="126" customWidth="1"/>
    <col min="3" max="3" width="5" style="126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5"/>
      <c r="D1" s="31"/>
      <c r="K1" s="75" t="s">
        <v>151</v>
      </c>
    </row>
    <row r="2" spans="1:11" ht="31.9" customHeight="1">
      <c r="A2" s="91" t="s">
        <v>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4.95" customHeight="1">
      <c r="A3" s="92" t="s">
        <v>398</v>
      </c>
      <c r="B3" s="92"/>
      <c r="C3" s="92"/>
      <c r="D3" s="92"/>
      <c r="E3" s="92"/>
      <c r="F3" s="92"/>
      <c r="G3" s="92"/>
      <c r="H3" s="92"/>
      <c r="I3" s="92"/>
      <c r="J3" s="92"/>
      <c r="K3" s="76" t="s">
        <v>29</v>
      </c>
    </row>
    <row r="4" spans="1:11" ht="27.6" customHeight="1">
      <c r="A4" s="128" t="s">
        <v>152</v>
      </c>
      <c r="B4" s="128"/>
      <c r="C4" s="128"/>
      <c r="D4" s="129" t="s">
        <v>153</v>
      </c>
      <c r="E4" s="129" t="s">
        <v>154</v>
      </c>
      <c r="F4" s="129" t="s">
        <v>133</v>
      </c>
      <c r="G4" s="129" t="s">
        <v>155</v>
      </c>
      <c r="H4" s="129" t="s">
        <v>156</v>
      </c>
      <c r="I4" s="129" t="s">
        <v>157</v>
      </c>
      <c r="J4" s="129" t="s">
        <v>158</v>
      </c>
      <c r="K4" s="129" t="s">
        <v>159</v>
      </c>
    </row>
    <row r="5" spans="1:11" ht="25.9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31"/>
      <c r="B6" s="131"/>
      <c r="C6" s="131"/>
      <c r="D6" s="132" t="s">
        <v>133</v>
      </c>
      <c r="E6" s="132"/>
      <c r="F6" s="133">
        <f t="shared" ref="F6:K6" si="0">SUMPRODUCT(($C$9:$C$20&lt;&gt;"")*F9:F20)</f>
        <v>181.85</v>
      </c>
      <c r="G6" s="133">
        <f t="shared" si="0"/>
        <v>136.84999999999997</v>
      </c>
      <c r="H6" s="133">
        <f t="shared" si="0"/>
        <v>45</v>
      </c>
      <c r="I6" s="133">
        <f t="shared" si="0"/>
        <v>0</v>
      </c>
      <c r="J6" s="132">
        <f t="shared" si="0"/>
        <v>0</v>
      </c>
      <c r="K6" s="132">
        <f t="shared" si="0"/>
        <v>0</v>
      </c>
    </row>
    <row r="7" spans="1:11" ht="22.9" customHeight="1">
      <c r="A7" s="134"/>
      <c r="B7" s="134"/>
      <c r="C7" s="134"/>
      <c r="D7" s="135">
        <v>705</v>
      </c>
      <c r="E7" s="135" t="s">
        <v>397</v>
      </c>
      <c r="F7" s="133">
        <f t="shared" ref="F7:K7" si="1">SUMPRODUCT(($C$9:$C$20&lt;&gt;"")*F9:F20)</f>
        <v>181.85</v>
      </c>
      <c r="G7" s="133">
        <f t="shared" si="1"/>
        <v>136.84999999999997</v>
      </c>
      <c r="H7" s="133">
        <f t="shared" si="1"/>
        <v>45</v>
      </c>
      <c r="I7" s="133">
        <f t="shared" si="1"/>
        <v>0</v>
      </c>
      <c r="J7" s="132">
        <f t="shared" si="1"/>
        <v>0</v>
      </c>
      <c r="K7" s="132">
        <f t="shared" si="1"/>
        <v>0</v>
      </c>
    </row>
    <row r="8" spans="1:11" s="32" customFormat="1" ht="22.9" customHeight="1">
      <c r="A8" s="134"/>
      <c r="B8" s="134"/>
      <c r="C8" s="134"/>
      <c r="D8" s="135">
        <v>705004</v>
      </c>
      <c r="E8" s="135" t="s">
        <v>397</v>
      </c>
      <c r="F8" s="133">
        <f t="shared" ref="F8:K8" si="2">SUMPRODUCT(($C$9:$C$20&lt;&gt;"")*F9:F20)</f>
        <v>181.85</v>
      </c>
      <c r="G8" s="133">
        <f t="shared" si="2"/>
        <v>136.84999999999997</v>
      </c>
      <c r="H8" s="133">
        <f t="shared" si="2"/>
        <v>45</v>
      </c>
      <c r="I8" s="133">
        <f t="shared" si="2"/>
        <v>0</v>
      </c>
      <c r="J8" s="132">
        <f t="shared" si="2"/>
        <v>0</v>
      </c>
      <c r="K8" s="132">
        <f t="shared" si="2"/>
        <v>0</v>
      </c>
    </row>
    <row r="9" spans="1:11" s="32" customFormat="1" ht="28.5" customHeight="1">
      <c r="A9" s="136" t="s">
        <v>399</v>
      </c>
      <c r="B9" s="136" t="s">
        <v>400</v>
      </c>
      <c r="C9" s="136" t="s">
        <v>400</v>
      </c>
      <c r="D9" s="137">
        <v>214</v>
      </c>
      <c r="E9" s="138" t="s">
        <v>401</v>
      </c>
      <c r="F9" s="139">
        <v>149.76</v>
      </c>
      <c r="G9" s="139">
        <v>104.75999999999998</v>
      </c>
      <c r="H9" s="139">
        <v>45</v>
      </c>
      <c r="I9" s="139"/>
      <c r="J9" s="138"/>
      <c r="K9" s="138"/>
    </row>
    <row r="10" spans="1:11" s="32" customFormat="1" ht="28.5" customHeight="1">
      <c r="A10" s="136" t="s">
        <v>399</v>
      </c>
      <c r="B10" s="136" t="s">
        <v>402</v>
      </c>
      <c r="C10" s="136" t="s">
        <v>400</v>
      </c>
      <c r="D10" s="137">
        <v>21401</v>
      </c>
      <c r="E10" s="138" t="s">
        <v>403</v>
      </c>
      <c r="F10" s="139">
        <v>149.76</v>
      </c>
      <c r="G10" s="139">
        <v>104.75999999999998</v>
      </c>
      <c r="H10" s="139">
        <v>45</v>
      </c>
      <c r="I10" s="139"/>
      <c r="J10" s="138"/>
      <c r="K10" s="138"/>
    </row>
    <row r="11" spans="1:11" s="32" customFormat="1" ht="28.5" customHeight="1">
      <c r="A11" s="136" t="s">
        <v>399</v>
      </c>
      <c r="B11" s="136" t="s">
        <v>402</v>
      </c>
      <c r="C11" s="136" t="s">
        <v>402</v>
      </c>
      <c r="D11" s="137">
        <v>2140101</v>
      </c>
      <c r="E11" s="138" t="s">
        <v>404</v>
      </c>
      <c r="F11" s="139">
        <v>149.76</v>
      </c>
      <c r="G11" s="139">
        <v>104.75999999999998</v>
      </c>
      <c r="H11" s="139">
        <v>45</v>
      </c>
      <c r="I11" s="139"/>
      <c r="J11" s="138"/>
      <c r="K11" s="138"/>
    </row>
    <row r="12" spans="1:11" s="32" customFormat="1" ht="28.5" customHeight="1">
      <c r="A12" s="136" t="s">
        <v>405</v>
      </c>
      <c r="B12" s="136" t="s">
        <v>400</v>
      </c>
      <c r="C12" s="136" t="s">
        <v>400</v>
      </c>
      <c r="D12" s="137">
        <v>208</v>
      </c>
      <c r="E12" s="138" t="s">
        <v>406</v>
      </c>
      <c r="F12" s="139">
        <v>14.16</v>
      </c>
      <c r="G12" s="139">
        <v>14.16</v>
      </c>
      <c r="H12" s="139"/>
      <c r="I12" s="139"/>
      <c r="J12" s="138"/>
      <c r="K12" s="138"/>
    </row>
    <row r="13" spans="1:11" s="32" customFormat="1" ht="28.5" customHeight="1">
      <c r="A13" s="136" t="s">
        <v>405</v>
      </c>
      <c r="B13" s="136" t="s">
        <v>407</v>
      </c>
      <c r="C13" s="136" t="s">
        <v>400</v>
      </c>
      <c r="D13" s="137">
        <v>20805</v>
      </c>
      <c r="E13" s="138" t="s">
        <v>408</v>
      </c>
      <c r="F13" s="139">
        <v>14.16</v>
      </c>
      <c r="G13" s="139">
        <v>14.16</v>
      </c>
      <c r="H13" s="139"/>
      <c r="I13" s="139"/>
      <c r="J13" s="138"/>
      <c r="K13" s="138"/>
    </row>
    <row r="14" spans="1:11" s="32" customFormat="1" ht="28.5" customHeight="1">
      <c r="A14" s="136" t="s">
        <v>405</v>
      </c>
      <c r="B14" s="136" t="s">
        <v>407</v>
      </c>
      <c r="C14" s="136" t="s">
        <v>407</v>
      </c>
      <c r="D14" s="137">
        <v>2080505</v>
      </c>
      <c r="E14" s="138" t="s">
        <v>409</v>
      </c>
      <c r="F14" s="139">
        <v>14.16</v>
      </c>
      <c r="G14" s="139">
        <v>14.16</v>
      </c>
      <c r="H14" s="139"/>
      <c r="I14" s="139"/>
      <c r="J14" s="138"/>
      <c r="K14" s="138"/>
    </row>
    <row r="15" spans="1:11" s="32" customFormat="1" ht="28.5" customHeight="1">
      <c r="A15" s="136" t="s">
        <v>410</v>
      </c>
      <c r="B15" s="136" t="s">
        <v>400</v>
      </c>
      <c r="C15" s="136" t="s">
        <v>400</v>
      </c>
      <c r="D15" s="137">
        <v>210</v>
      </c>
      <c r="E15" s="138" t="s">
        <v>411</v>
      </c>
      <c r="F15" s="139">
        <v>7.31</v>
      </c>
      <c r="G15" s="139">
        <v>7.31</v>
      </c>
      <c r="H15" s="139"/>
      <c r="I15" s="139"/>
      <c r="J15" s="138"/>
      <c r="K15" s="138"/>
    </row>
    <row r="16" spans="1:11" s="32" customFormat="1" ht="28.5" customHeight="1">
      <c r="A16" s="136" t="s">
        <v>410</v>
      </c>
      <c r="B16" s="136" t="s">
        <v>412</v>
      </c>
      <c r="C16" s="136" t="s">
        <v>400</v>
      </c>
      <c r="D16" s="137">
        <v>21011</v>
      </c>
      <c r="E16" s="138" t="s">
        <v>413</v>
      </c>
      <c r="F16" s="139">
        <v>7.31</v>
      </c>
      <c r="G16" s="139">
        <v>7.31</v>
      </c>
      <c r="H16" s="139"/>
      <c r="I16" s="139"/>
      <c r="J16" s="138"/>
      <c r="K16" s="138"/>
    </row>
    <row r="17" spans="1:11" s="32" customFormat="1" ht="28.5" customHeight="1">
      <c r="A17" s="136" t="s">
        <v>410</v>
      </c>
      <c r="B17" s="136" t="s">
        <v>412</v>
      </c>
      <c r="C17" s="136" t="s">
        <v>414</v>
      </c>
      <c r="D17" s="137">
        <v>2101102</v>
      </c>
      <c r="E17" s="138" t="s">
        <v>415</v>
      </c>
      <c r="F17" s="139">
        <v>7.31</v>
      </c>
      <c r="G17" s="139">
        <v>7.31</v>
      </c>
      <c r="H17" s="139"/>
      <c r="I17" s="139"/>
      <c r="J17" s="138"/>
      <c r="K17" s="138"/>
    </row>
    <row r="18" spans="1:11" s="32" customFormat="1" ht="28.5" customHeight="1">
      <c r="A18" s="136" t="s">
        <v>416</v>
      </c>
      <c r="B18" s="136" t="s">
        <v>400</v>
      </c>
      <c r="C18" s="136" t="s">
        <v>400</v>
      </c>
      <c r="D18" s="137">
        <v>221</v>
      </c>
      <c r="E18" s="138" t="s">
        <v>417</v>
      </c>
      <c r="F18" s="139">
        <v>10.62</v>
      </c>
      <c r="G18" s="139">
        <v>10.62</v>
      </c>
      <c r="H18" s="139"/>
      <c r="I18" s="139"/>
      <c r="J18" s="138"/>
      <c r="K18" s="138"/>
    </row>
    <row r="19" spans="1:11" s="32" customFormat="1" ht="28.5" customHeight="1">
      <c r="A19" s="136" t="s">
        <v>416</v>
      </c>
      <c r="B19" s="136" t="s">
        <v>414</v>
      </c>
      <c r="C19" s="136" t="s">
        <v>400</v>
      </c>
      <c r="D19" s="137">
        <v>22102</v>
      </c>
      <c r="E19" s="138" t="s">
        <v>418</v>
      </c>
      <c r="F19" s="139">
        <v>10.62</v>
      </c>
      <c r="G19" s="139">
        <v>10.62</v>
      </c>
      <c r="H19" s="139"/>
      <c r="I19" s="139"/>
      <c r="J19" s="138"/>
      <c r="K19" s="138"/>
    </row>
    <row r="20" spans="1:11" s="32" customFormat="1" ht="28.5" customHeight="1">
      <c r="A20" s="136" t="s">
        <v>416</v>
      </c>
      <c r="B20" s="136" t="s">
        <v>414</v>
      </c>
      <c r="C20" s="136" t="s">
        <v>402</v>
      </c>
      <c r="D20" s="137">
        <v>2210201</v>
      </c>
      <c r="E20" s="138" t="s">
        <v>215</v>
      </c>
      <c r="F20" s="139">
        <v>10.62</v>
      </c>
      <c r="G20" s="139">
        <v>10.62</v>
      </c>
      <c r="H20" s="139"/>
      <c r="I20" s="139"/>
      <c r="J20" s="138"/>
      <c r="K20" s="138"/>
    </row>
    <row r="21" spans="1:11" s="32" customFormat="1" ht="28.5" customHeight="1">
      <c r="A21" s="127"/>
      <c r="B21" s="127"/>
      <c r="C21" s="127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127"/>
      <c r="B22" s="127"/>
      <c r="C22" s="127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127"/>
      <c r="B23" s="127"/>
      <c r="C23" s="127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7"/>
      <c r="B24" s="127"/>
      <c r="C24" s="127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7"/>
      <c r="B25" s="127"/>
      <c r="C25" s="127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7"/>
      <c r="B26" s="127"/>
      <c r="C26" s="127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7"/>
      <c r="B27" s="127"/>
      <c r="C27" s="127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7"/>
      <c r="B28" s="127"/>
      <c r="C28" s="127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7"/>
      <c r="B29" s="127"/>
      <c r="C29" s="127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7"/>
      <c r="B30" s="127"/>
      <c r="C30" s="127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7"/>
      <c r="B31" s="127"/>
      <c r="C31" s="127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7"/>
      <c r="B32" s="127"/>
      <c r="C32" s="127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7"/>
      <c r="B33" s="127"/>
      <c r="C33" s="127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7"/>
      <c r="B34" s="127"/>
      <c r="C34" s="127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7"/>
      <c r="B35" s="127"/>
      <c r="C35" s="127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7"/>
      <c r="B36" s="127"/>
      <c r="C36" s="127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7"/>
      <c r="B37" s="127"/>
      <c r="C37" s="127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7"/>
      <c r="B38" s="127"/>
      <c r="C38" s="127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7"/>
      <c r="B39" s="127"/>
      <c r="C39" s="127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7"/>
      <c r="B40" s="127"/>
      <c r="C40" s="127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7"/>
      <c r="B41" s="127"/>
      <c r="C41" s="127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7"/>
      <c r="B42" s="127"/>
      <c r="C42" s="127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7"/>
      <c r="B43" s="127"/>
      <c r="C43" s="127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7"/>
      <c r="B44" s="127"/>
      <c r="C44" s="127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7"/>
      <c r="B45" s="127"/>
      <c r="C45" s="127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7"/>
      <c r="B46" s="127"/>
      <c r="C46" s="127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7"/>
      <c r="B47" s="127"/>
      <c r="C47" s="127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7"/>
      <c r="B48" s="127"/>
      <c r="C48" s="127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7"/>
      <c r="B49" s="127"/>
      <c r="C49" s="127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7"/>
      <c r="B50" s="127"/>
      <c r="C50" s="127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7"/>
      <c r="B51" s="127"/>
      <c r="C51" s="127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7"/>
      <c r="B52" s="127"/>
      <c r="C52" s="127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7"/>
      <c r="B53" s="127"/>
      <c r="C53" s="127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7"/>
      <c r="B54" s="127"/>
      <c r="C54" s="127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7"/>
      <c r="B55" s="127"/>
      <c r="C55" s="127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7"/>
      <c r="B56" s="127"/>
      <c r="C56" s="127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7"/>
      <c r="B57" s="127"/>
      <c r="C57" s="127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7"/>
      <c r="B58" s="127"/>
      <c r="C58" s="127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7"/>
      <c r="B59" s="127"/>
      <c r="C59" s="127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7"/>
      <c r="B60" s="127"/>
      <c r="C60" s="127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7"/>
      <c r="B61" s="127"/>
      <c r="C61" s="127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7"/>
      <c r="B62" s="127"/>
      <c r="C62" s="127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7"/>
      <c r="B63" s="127"/>
      <c r="C63" s="127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7"/>
      <c r="B64" s="127"/>
      <c r="C64" s="127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7"/>
      <c r="B65" s="127"/>
      <c r="C65" s="127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7"/>
      <c r="B66" s="127"/>
      <c r="C66" s="127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7"/>
      <c r="B67" s="127"/>
      <c r="C67" s="127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7"/>
      <c r="B68" s="127"/>
      <c r="C68" s="127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7"/>
      <c r="B69" s="127"/>
      <c r="C69" s="127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7"/>
      <c r="B70" s="127"/>
      <c r="C70" s="127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7"/>
      <c r="B71" s="127"/>
      <c r="C71" s="127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7"/>
      <c r="B72" s="127"/>
      <c r="C72" s="127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7"/>
      <c r="B73" s="127"/>
      <c r="C73" s="127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7"/>
      <c r="B74" s="127"/>
      <c r="C74" s="127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7"/>
      <c r="B75" s="127"/>
      <c r="C75" s="127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7"/>
      <c r="B76" s="127"/>
      <c r="C76" s="127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7"/>
      <c r="B77" s="127"/>
      <c r="C77" s="127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7"/>
      <c r="B78" s="127"/>
      <c r="C78" s="127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7"/>
      <c r="B79" s="127"/>
      <c r="C79" s="127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7"/>
      <c r="B80" s="127"/>
      <c r="C80" s="127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7"/>
      <c r="B81" s="127"/>
      <c r="C81" s="127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7"/>
      <c r="B82" s="127"/>
      <c r="C82" s="127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7"/>
      <c r="B83" s="127"/>
      <c r="C83" s="127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7"/>
      <c r="B84" s="127"/>
      <c r="C84" s="127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7"/>
      <c r="B85" s="127"/>
      <c r="C85" s="127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7"/>
      <c r="B86" s="127"/>
      <c r="C86" s="127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7"/>
      <c r="B87" s="127"/>
      <c r="C87" s="127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7"/>
      <c r="B88" s="127"/>
      <c r="C88" s="127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7"/>
      <c r="B89" s="127"/>
      <c r="C89" s="127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7"/>
      <c r="B90" s="127"/>
      <c r="C90" s="127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7"/>
      <c r="B91" s="127"/>
      <c r="C91" s="127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7"/>
      <c r="B92" s="127"/>
      <c r="C92" s="127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7"/>
      <c r="B93" s="127"/>
      <c r="C93" s="127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7"/>
      <c r="B94" s="127"/>
      <c r="C94" s="127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7"/>
      <c r="B95" s="127"/>
      <c r="C95" s="127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7"/>
      <c r="B96" s="127"/>
      <c r="C96" s="127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7"/>
      <c r="B97" s="127"/>
      <c r="C97" s="127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7"/>
      <c r="B98" s="127"/>
      <c r="C98" s="127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7"/>
      <c r="B99" s="127"/>
      <c r="C99" s="127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7"/>
      <c r="B100" s="127"/>
      <c r="C100" s="127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7"/>
      <c r="B101" s="127"/>
      <c r="C101" s="127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7"/>
      <c r="B102" s="127"/>
      <c r="C102" s="127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7"/>
      <c r="B103" s="127"/>
      <c r="C103" s="127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7"/>
      <c r="B104" s="127"/>
      <c r="C104" s="127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7"/>
      <c r="B105" s="127"/>
      <c r="C105" s="127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7"/>
      <c r="B106" s="127"/>
      <c r="C106" s="127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7"/>
      <c r="B107" s="127"/>
      <c r="C107" s="127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7"/>
      <c r="B108" s="127"/>
      <c r="C108" s="127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7"/>
      <c r="B109" s="127"/>
      <c r="C109" s="127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7"/>
      <c r="B110" s="127"/>
      <c r="C110" s="127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7"/>
      <c r="B111" s="127"/>
      <c r="C111" s="127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7"/>
      <c r="B112" s="127"/>
      <c r="C112" s="127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7"/>
      <c r="B113" s="127"/>
      <c r="C113" s="127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7"/>
      <c r="B114" s="127"/>
      <c r="C114" s="127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7"/>
      <c r="B115" s="127"/>
      <c r="C115" s="127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7"/>
      <c r="B116" s="127"/>
      <c r="C116" s="127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7"/>
      <c r="B117" s="127"/>
      <c r="C117" s="127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7"/>
      <c r="B118" s="127"/>
      <c r="C118" s="127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7"/>
      <c r="B119" s="127"/>
      <c r="C119" s="127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7"/>
      <c r="B120" s="127"/>
      <c r="C120" s="127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7"/>
      <c r="B121" s="127"/>
      <c r="C121" s="127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7"/>
      <c r="B122" s="127"/>
      <c r="C122" s="127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7"/>
      <c r="B123" s="127"/>
      <c r="C123" s="127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7"/>
      <c r="B124" s="127"/>
      <c r="C124" s="127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7"/>
      <c r="B125" s="127"/>
      <c r="C125" s="127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7"/>
      <c r="B126" s="127"/>
      <c r="C126" s="127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7"/>
      <c r="B127" s="127"/>
      <c r="C127" s="127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7"/>
      <c r="B128" s="127"/>
      <c r="C128" s="127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7"/>
      <c r="B129" s="127"/>
      <c r="C129" s="127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7"/>
      <c r="B130" s="127"/>
      <c r="C130" s="127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7"/>
      <c r="B131" s="127"/>
      <c r="C131" s="127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7"/>
      <c r="B132" s="127"/>
      <c r="C132" s="127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7"/>
      <c r="B133" s="127"/>
      <c r="C133" s="127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7"/>
      <c r="B134" s="127"/>
      <c r="C134" s="127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7"/>
      <c r="B135" s="127"/>
      <c r="C135" s="127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7"/>
      <c r="B136" s="127"/>
      <c r="C136" s="127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7"/>
      <c r="B137" s="127"/>
      <c r="C137" s="127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7"/>
      <c r="B138" s="127"/>
      <c r="C138" s="127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7"/>
      <c r="B139" s="127"/>
      <c r="C139" s="127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7"/>
      <c r="B140" s="127"/>
      <c r="C140" s="127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7"/>
      <c r="B141" s="127"/>
      <c r="C141" s="127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7"/>
      <c r="B142" s="127"/>
      <c r="C142" s="127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7"/>
      <c r="B143" s="127"/>
      <c r="C143" s="127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7"/>
      <c r="B144" s="127"/>
      <c r="C144" s="127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7"/>
      <c r="B145" s="127"/>
      <c r="C145" s="127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7"/>
      <c r="B146" s="127"/>
      <c r="C146" s="127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7"/>
      <c r="B147" s="127"/>
      <c r="C147" s="127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7"/>
      <c r="B148" s="127"/>
      <c r="C148" s="127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7"/>
      <c r="B149" s="127"/>
      <c r="C149" s="127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7"/>
      <c r="B150" s="127"/>
      <c r="C150" s="127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7"/>
      <c r="B151" s="127"/>
      <c r="C151" s="127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7"/>
      <c r="B152" s="127"/>
      <c r="C152" s="127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7"/>
      <c r="B153" s="127"/>
      <c r="C153" s="127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7"/>
      <c r="B154" s="127"/>
      <c r="C154" s="127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7"/>
      <c r="B155" s="127"/>
      <c r="C155" s="127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7"/>
      <c r="B156" s="127"/>
      <c r="C156" s="127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7"/>
      <c r="B157" s="127"/>
      <c r="C157" s="127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7"/>
      <c r="B158" s="127"/>
      <c r="C158" s="127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7"/>
      <c r="B159" s="127"/>
      <c r="C159" s="127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7"/>
      <c r="B160" s="127"/>
      <c r="C160" s="127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7"/>
      <c r="B161" s="127"/>
      <c r="C161" s="127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7"/>
      <c r="B162" s="127"/>
      <c r="C162" s="127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7"/>
      <c r="B163" s="127"/>
      <c r="C163" s="127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7"/>
      <c r="B164" s="127"/>
      <c r="C164" s="127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7"/>
      <c r="B165" s="127"/>
      <c r="C165" s="127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7"/>
      <c r="B166" s="127"/>
      <c r="C166" s="127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7"/>
      <c r="B167" s="127"/>
      <c r="C167" s="127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7"/>
      <c r="B168" s="127"/>
      <c r="C168" s="127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7"/>
      <c r="B169" s="127"/>
      <c r="C169" s="127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7"/>
      <c r="B170" s="127"/>
      <c r="C170" s="127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7"/>
      <c r="B171" s="127"/>
      <c r="C171" s="127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7"/>
      <c r="B172" s="127"/>
      <c r="C172" s="127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7"/>
      <c r="B173" s="127"/>
      <c r="C173" s="127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7"/>
      <c r="B174" s="127"/>
      <c r="C174" s="127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7"/>
      <c r="B175" s="127"/>
      <c r="C175" s="127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7"/>
      <c r="B176" s="127"/>
      <c r="C176" s="127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7"/>
      <c r="B177" s="127"/>
      <c r="C177" s="127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7"/>
      <c r="B178" s="127"/>
      <c r="C178" s="127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7"/>
      <c r="B179" s="127"/>
      <c r="C179" s="127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7"/>
      <c r="B180" s="127"/>
      <c r="C180" s="127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7"/>
      <c r="B181" s="127"/>
      <c r="C181" s="127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7"/>
      <c r="B182" s="127"/>
      <c r="C182" s="127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7"/>
      <c r="B183" s="127"/>
      <c r="C183" s="127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7"/>
      <c r="B184" s="127"/>
      <c r="C184" s="127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7"/>
      <c r="B185" s="127"/>
      <c r="C185" s="127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7"/>
      <c r="B186" s="127"/>
      <c r="C186" s="127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7"/>
      <c r="B187" s="127"/>
      <c r="C187" s="127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7"/>
      <c r="B188" s="127"/>
      <c r="C188" s="127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7"/>
      <c r="B189" s="127"/>
      <c r="C189" s="127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7"/>
      <c r="B190" s="127"/>
      <c r="C190" s="127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7"/>
      <c r="B191" s="127"/>
      <c r="C191" s="127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7"/>
      <c r="B192" s="127"/>
      <c r="C192" s="127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7"/>
      <c r="B193" s="127"/>
      <c r="C193" s="127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7"/>
      <c r="B194" s="127"/>
      <c r="C194" s="127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7"/>
      <c r="B195" s="127"/>
      <c r="C195" s="127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7"/>
      <c r="B196" s="127"/>
      <c r="C196" s="127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7"/>
      <c r="B197" s="127"/>
      <c r="C197" s="127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7"/>
      <c r="B198" s="127"/>
      <c r="C198" s="127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7"/>
      <c r="B199" s="127"/>
      <c r="C199" s="127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7"/>
      <c r="B200" s="127"/>
      <c r="C200" s="127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7"/>
      <c r="B201" s="127"/>
      <c r="C201" s="127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7"/>
      <c r="B202" s="127"/>
      <c r="C202" s="127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7"/>
      <c r="B203" s="127"/>
      <c r="C203" s="127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7"/>
      <c r="B204" s="127"/>
      <c r="C204" s="127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7"/>
      <c r="B205" s="127"/>
      <c r="C205" s="127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7"/>
      <c r="B206" s="127"/>
      <c r="C206" s="127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7"/>
      <c r="B207" s="127"/>
      <c r="C207" s="127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7"/>
      <c r="B208" s="127"/>
      <c r="C208" s="127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7"/>
      <c r="B209" s="127"/>
      <c r="C209" s="127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7"/>
      <c r="B210" s="127"/>
      <c r="C210" s="127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7"/>
      <c r="B211" s="127"/>
      <c r="C211" s="127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7"/>
      <c r="B212" s="127"/>
      <c r="C212" s="127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7"/>
      <c r="B213" s="127"/>
      <c r="C213" s="127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7"/>
      <c r="B214" s="127"/>
      <c r="C214" s="127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7"/>
      <c r="B215" s="127"/>
      <c r="C215" s="127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7"/>
      <c r="B216" s="127"/>
      <c r="C216" s="127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7"/>
      <c r="B217" s="127"/>
      <c r="C217" s="127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7"/>
      <c r="B218" s="127"/>
      <c r="C218" s="127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7"/>
      <c r="B219" s="127"/>
      <c r="C219" s="127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7"/>
      <c r="B220" s="127"/>
      <c r="C220" s="127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7"/>
      <c r="B221" s="127"/>
      <c r="C221" s="127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7"/>
      <c r="B222" s="127"/>
      <c r="C222" s="127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7"/>
      <c r="B223" s="127"/>
      <c r="C223" s="127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7"/>
      <c r="B224" s="127"/>
      <c r="C224" s="127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7"/>
      <c r="B225" s="127"/>
      <c r="C225" s="127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7"/>
      <c r="B226" s="127"/>
      <c r="C226" s="127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7"/>
      <c r="B227" s="127"/>
      <c r="C227" s="127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7"/>
      <c r="B228" s="127"/>
      <c r="C228" s="127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7"/>
      <c r="B229" s="127"/>
      <c r="C229" s="127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7"/>
      <c r="B230" s="127"/>
      <c r="C230" s="127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7"/>
      <c r="B231" s="127"/>
      <c r="C231" s="127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7"/>
      <c r="B232" s="127"/>
      <c r="C232" s="127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7"/>
      <c r="B233" s="127"/>
      <c r="C233" s="127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7"/>
      <c r="B234" s="127"/>
      <c r="C234" s="127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7"/>
      <c r="B235" s="127"/>
      <c r="C235" s="127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7"/>
      <c r="B236" s="127"/>
      <c r="C236" s="127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7"/>
      <c r="B237" s="127"/>
      <c r="C237" s="127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7"/>
      <c r="B238" s="127"/>
      <c r="C238" s="127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7"/>
      <c r="B239" s="127"/>
      <c r="C239" s="127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7"/>
      <c r="B240" s="127"/>
      <c r="C240" s="127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7"/>
      <c r="B241" s="127"/>
      <c r="C241" s="127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7"/>
      <c r="B242" s="127"/>
      <c r="C242" s="127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7"/>
      <c r="B243" s="127"/>
      <c r="C243" s="127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7"/>
      <c r="B244" s="127"/>
      <c r="C244" s="127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7"/>
      <c r="B245" s="127"/>
      <c r="C245" s="127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7"/>
      <c r="B246" s="127"/>
      <c r="C246" s="127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7"/>
      <c r="B247" s="127"/>
      <c r="C247" s="127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7"/>
      <c r="B248" s="127"/>
      <c r="C248" s="127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7"/>
      <c r="B249" s="127"/>
      <c r="C249" s="127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7"/>
      <c r="B250" s="127"/>
      <c r="C250" s="127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7"/>
      <c r="B251" s="127"/>
      <c r="C251" s="127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7"/>
      <c r="B252" s="127"/>
      <c r="C252" s="127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7"/>
      <c r="B253" s="127"/>
      <c r="C253" s="127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7"/>
      <c r="B254" s="127"/>
      <c r="C254" s="127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7"/>
      <c r="B255" s="127"/>
      <c r="C255" s="127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7"/>
      <c r="B256" s="127"/>
      <c r="C256" s="127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7"/>
      <c r="B257" s="127"/>
      <c r="C257" s="127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7"/>
      <c r="B258" s="127"/>
      <c r="C258" s="127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7"/>
      <c r="B259" s="127"/>
      <c r="C259" s="127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7"/>
      <c r="B260" s="127"/>
      <c r="C260" s="127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7"/>
      <c r="B261" s="127"/>
      <c r="C261" s="127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7"/>
      <c r="B262" s="127"/>
      <c r="C262" s="127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7"/>
      <c r="B263" s="127"/>
      <c r="C263" s="127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7"/>
      <c r="B264" s="127"/>
      <c r="C264" s="127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7"/>
      <c r="B265" s="127"/>
      <c r="C265" s="127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7"/>
      <c r="B266" s="127"/>
      <c r="C266" s="127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7"/>
      <c r="B267" s="127"/>
      <c r="C267" s="127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7"/>
      <c r="B268" s="127"/>
      <c r="C268" s="127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7"/>
      <c r="B269" s="127"/>
      <c r="C269" s="127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7"/>
      <c r="B270" s="127"/>
      <c r="C270" s="127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7"/>
      <c r="B271" s="127"/>
      <c r="C271" s="127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7"/>
      <c r="B272" s="127"/>
      <c r="C272" s="127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7"/>
      <c r="B273" s="127"/>
      <c r="C273" s="127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7"/>
      <c r="B274" s="127"/>
      <c r="C274" s="127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7"/>
      <c r="B275" s="127"/>
      <c r="C275" s="127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7"/>
      <c r="B276" s="127"/>
      <c r="C276" s="127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7"/>
      <c r="B277" s="127"/>
      <c r="C277" s="127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7"/>
      <c r="B278" s="127"/>
      <c r="C278" s="127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7"/>
      <c r="B279" s="127"/>
      <c r="C279" s="127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7"/>
      <c r="B280" s="127"/>
      <c r="C280" s="127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7"/>
      <c r="B281" s="127"/>
      <c r="C281" s="127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7"/>
      <c r="B282" s="127"/>
      <c r="C282" s="127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7"/>
      <c r="B283" s="127"/>
      <c r="C283" s="127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7"/>
      <c r="B284" s="127"/>
      <c r="C284" s="127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7"/>
      <c r="B285" s="127"/>
      <c r="C285" s="127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7"/>
      <c r="B286" s="127"/>
      <c r="C286" s="127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7"/>
      <c r="B287" s="127"/>
      <c r="C287" s="127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7"/>
      <c r="B288" s="127"/>
      <c r="C288" s="127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7"/>
      <c r="B289" s="127"/>
      <c r="C289" s="127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7"/>
      <c r="B290" s="127"/>
      <c r="C290" s="127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7"/>
      <c r="B291" s="127"/>
      <c r="C291" s="127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7"/>
      <c r="B292" s="127"/>
      <c r="C292" s="127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7"/>
      <c r="B293" s="127"/>
      <c r="C293" s="127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7"/>
      <c r="B294" s="127"/>
      <c r="C294" s="127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7"/>
      <c r="B295" s="127"/>
      <c r="C295" s="127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7"/>
      <c r="B296" s="127"/>
      <c r="C296" s="127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7"/>
      <c r="B297" s="127"/>
      <c r="C297" s="127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7"/>
      <c r="B298" s="127"/>
      <c r="C298" s="127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7"/>
      <c r="B299" s="127"/>
      <c r="C299" s="127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7"/>
      <c r="B300" s="127"/>
      <c r="C300" s="127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7"/>
      <c r="B301" s="127"/>
      <c r="C301" s="127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7"/>
      <c r="B302" s="127"/>
      <c r="C302" s="127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7"/>
      <c r="B303" s="127"/>
      <c r="C303" s="127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7"/>
      <c r="B304" s="127"/>
      <c r="C304" s="127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7"/>
      <c r="B305" s="127"/>
      <c r="C305" s="127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7"/>
      <c r="B306" s="127"/>
      <c r="C306" s="127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7"/>
      <c r="B307" s="127"/>
      <c r="C307" s="127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7"/>
      <c r="B308" s="127"/>
      <c r="C308" s="127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7"/>
      <c r="B309" s="127"/>
      <c r="C309" s="127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7"/>
      <c r="B310" s="127"/>
      <c r="C310" s="127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7"/>
      <c r="B311" s="127"/>
      <c r="C311" s="127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7"/>
      <c r="B312" s="127"/>
      <c r="C312" s="127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7"/>
      <c r="B313" s="127"/>
      <c r="C313" s="127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7"/>
      <c r="B314" s="127"/>
      <c r="C314" s="127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7"/>
      <c r="B315" s="127"/>
      <c r="C315" s="127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7"/>
      <c r="B316" s="127"/>
      <c r="C316" s="127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7"/>
      <c r="B317" s="127"/>
      <c r="C317" s="127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7"/>
      <c r="B318" s="127"/>
      <c r="C318" s="127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7"/>
      <c r="B319" s="127"/>
      <c r="C319" s="127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7"/>
      <c r="B320" s="127"/>
      <c r="C320" s="127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6" customWidth="1"/>
    <col min="2" max="2" width="4.75" style="126" customWidth="1"/>
    <col min="3" max="3" width="4.625" style="126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163</v>
      </c>
      <c r="T1" s="93"/>
    </row>
    <row r="2" spans="1:20" ht="42.2" customHeight="1">
      <c r="A2" s="91" t="s">
        <v>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19.899999999999999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166</v>
      </c>
      <c r="G4" s="142" t="s">
        <v>167</v>
      </c>
      <c r="H4" s="142" t="s">
        <v>168</v>
      </c>
      <c r="I4" s="142" t="s">
        <v>169</v>
      </c>
      <c r="J4" s="142" t="s">
        <v>170</v>
      </c>
      <c r="K4" s="142" t="s">
        <v>171</v>
      </c>
      <c r="L4" s="142" t="s">
        <v>172</v>
      </c>
      <c r="M4" s="142" t="s">
        <v>173</v>
      </c>
      <c r="N4" s="142" t="s">
        <v>174</v>
      </c>
      <c r="O4" s="142" t="s">
        <v>175</v>
      </c>
      <c r="P4" s="142" t="s">
        <v>176</v>
      </c>
      <c r="Q4" s="142" t="s">
        <v>177</v>
      </c>
      <c r="R4" s="142" t="s">
        <v>178</v>
      </c>
      <c r="S4" s="142" t="s">
        <v>179</v>
      </c>
      <c r="T4" s="142" t="s">
        <v>180</v>
      </c>
    </row>
    <row r="5" spans="1:20" ht="20.65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 ht="22.9" customHeight="1">
      <c r="A6" s="144"/>
      <c r="B6" s="144"/>
      <c r="C6" s="144"/>
      <c r="D6" s="145"/>
      <c r="E6" s="145" t="s">
        <v>133</v>
      </c>
      <c r="F6" s="146">
        <f t="shared" ref="F6:T6" si="0">SUM(F9:F12)</f>
        <v>181.85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181.70999999999998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0.14000000000000001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</row>
    <row r="7" spans="1:20" ht="22.9" customHeight="1">
      <c r="A7" s="144"/>
      <c r="B7" s="144"/>
      <c r="C7" s="144"/>
      <c r="D7" s="147">
        <v>705</v>
      </c>
      <c r="E7" s="147" t="s">
        <v>397</v>
      </c>
      <c r="F7" s="146">
        <f t="shared" ref="F7:T7" si="1">SUM(F9:F12)</f>
        <v>181.85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181.70999999999998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0.14000000000000001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</row>
    <row r="8" spans="1:20" ht="22.9" customHeight="1">
      <c r="A8" s="144"/>
      <c r="B8" s="144"/>
      <c r="C8" s="144"/>
      <c r="D8" s="147">
        <v>705004</v>
      </c>
      <c r="E8" s="147" t="s">
        <v>397</v>
      </c>
      <c r="F8" s="146">
        <f t="shared" ref="F8:T8" si="2">SUM(F9:F12)</f>
        <v>181.85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181.70999999999998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0.14000000000000001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402</v>
      </c>
      <c r="D9" s="149">
        <v>705004</v>
      </c>
      <c r="E9" s="150" t="s">
        <v>404</v>
      </c>
      <c r="F9" s="151">
        <v>149.76</v>
      </c>
      <c r="G9" s="151"/>
      <c r="H9" s="151"/>
      <c r="I9" s="151"/>
      <c r="J9" s="151"/>
      <c r="K9" s="151">
        <v>149.61999999999998</v>
      </c>
      <c r="L9" s="151"/>
      <c r="M9" s="151"/>
      <c r="N9" s="151"/>
      <c r="O9" s="151">
        <v>0.14000000000000001</v>
      </c>
      <c r="P9" s="151"/>
      <c r="Q9" s="151"/>
      <c r="R9" s="151"/>
      <c r="S9" s="151"/>
      <c r="T9" s="151"/>
    </row>
    <row r="10" spans="1:20" s="32" customFormat="1" ht="22.9" customHeight="1">
      <c r="A10" s="148" t="s">
        <v>405</v>
      </c>
      <c r="B10" s="148" t="s">
        <v>407</v>
      </c>
      <c r="C10" s="148" t="s">
        <v>407</v>
      </c>
      <c r="D10" s="149">
        <v>705004</v>
      </c>
      <c r="E10" s="150" t="s">
        <v>409</v>
      </c>
      <c r="F10" s="151">
        <v>14.16</v>
      </c>
      <c r="G10" s="151"/>
      <c r="H10" s="151"/>
      <c r="I10" s="151"/>
      <c r="J10" s="151"/>
      <c r="K10" s="151">
        <v>14.16</v>
      </c>
      <c r="L10" s="151"/>
      <c r="M10" s="151"/>
      <c r="N10" s="151"/>
      <c r="O10" s="151"/>
      <c r="P10" s="151"/>
      <c r="Q10" s="151"/>
      <c r="R10" s="151"/>
      <c r="S10" s="151"/>
      <c r="T10" s="151"/>
    </row>
    <row r="11" spans="1:20" s="32" customFormat="1" ht="22.9" customHeight="1">
      <c r="A11" s="148" t="s">
        <v>410</v>
      </c>
      <c r="B11" s="148" t="s">
        <v>412</v>
      </c>
      <c r="C11" s="148" t="s">
        <v>414</v>
      </c>
      <c r="D11" s="149">
        <v>705004</v>
      </c>
      <c r="E11" s="150" t="s">
        <v>415</v>
      </c>
      <c r="F11" s="151">
        <v>7.31</v>
      </c>
      <c r="G11" s="151"/>
      <c r="H11" s="151"/>
      <c r="I11" s="151"/>
      <c r="J11" s="151"/>
      <c r="K11" s="151">
        <v>7.31</v>
      </c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20" s="32" customFormat="1" ht="22.9" customHeight="1">
      <c r="A12" s="148" t="s">
        <v>416</v>
      </c>
      <c r="B12" s="148" t="s">
        <v>414</v>
      </c>
      <c r="C12" s="148" t="s">
        <v>402</v>
      </c>
      <c r="D12" s="149">
        <v>705004</v>
      </c>
      <c r="E12" s="150" t="s">
        <v>215</v>
      </c>
      <c r="F12" s="151">
        <v>10.62</v>
      </c>
      <c r="G12" s="151"/>
      <c r="H12" s="151"/>
      <c r="I12" s="151"/>
      <c r="J12" s="151"/>
      <c r="K12" s="151">
        <v>10.62</v>
      </c>
      <c r="L12" s="151"/>
      <c r="M12" s="151"/>
      <c r="N12" s="151"/>
      <c r="O12" s="151"/>
      <c r="P12" s="151"/>
      <c r="Q12" s="151"/>
      <c r="R12" s="151"/>
      <c r="S12" s="151"/>
      <c r="T12" s="151"/>
    </row>
    <row r="13" spans="1:20" s="32" customFormat="1" ht="22.9" customHeight="1">
      <c r="A13" s="140"/>
      <c r="B13" s="140"/>
      <c r="C13" s="140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140"/>
      <c r="B14" s="140"/>
      <c r="C14" s="140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40"/>
      <c r="B15" s="140"/>
      <c r="C15" s="140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40"/>
      <c r="B16" s="140"/>
      <c r="C16" s="140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40"/>
      <c r="B17" s="140"/>
      <c r="C17" s="140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40"/>
      <c r="B18" s="140"/>
      <c r="C18" s="140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40"/>
      <c r="B19" s="140"/>
      <c r="C19" s="140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40"/>
      <c r="B20" s="140"/>
      <c r="C20" s="140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40"/>
      <c r="B21" s="140"/>
      <c r="C21" s="140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40"/>
      <c r="B22" s="140"/>
      <c r="C22" s="140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40"/>
      <c r="B23" s="140"/>
      <c r="C23" s="140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40"/>
      <c r="B24" s="140"/>
      <c r="C24" s="140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40"/>
      <c r="B25" s="140"/>
      <c r="C25" s="140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40"/>
      <c r="B26" s="140"/>
      <c r="C26" s="140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40"/>
      <c r="B27" s="140"/>
      <c r="C27" s="140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40"/>
      <c r="B28" s="140"/>
      <c r="C28" s="140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40"/>
      <c r="B29" s="140"/>
      <c r="C29" s="140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40"/>
      <c r="B30" s="140"/>
      <c r="C30" s="140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40"/>
      <c r="B31" s="140"/>
      <c r="C31" s="140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40"/>
      <c r="B32" s="140"/>
      <c r="C32" s="140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40"/>
      <c r="B33" s="140"/>
      <c r="C33" s="140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40"/>
      <c r="B34" s="140"/>
      <c r="C34" s="140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40"/>
      <c r="B35" s="140"/>
      <c r="C35" s="140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40"/>
      <c r="B36" s="140"/>
      <c r="C36" s="140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40"/>
      <c r="B37" s="140"/>
      <c r="C37" s="140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40"/>
      <c r="B38" s="140"/>
      <c r="C38" s="140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40"/>
      <c r="B39" s="140"/>
      <c r="C39" s="140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40"/>
      <c r="B40" s="140"/>
      <c r="C40" s="140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40"/>
      <c r="B41" s="140"/>
      <c r="C41" s="140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40"/>
      <c r="B42" s="140"/>
      <c r="C42" s="140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40"/>
      <c r="B43" s="140"/>
      <c r="C43" s="140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40"/>
      <c r="B44" s="140"/>
      <c r="C44" s="140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40"/>
      <c r="B45" s="140"/>
      <c r="C45" s="140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40"/>
      <c r="B46" s="140"/>
      <c r="C46" s="140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40"/>
      <c r="B47" s="140"/>
      <c r="C47" s="140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40"/>
      <c r="B48" s="140"/>
      <c r="C48" s="140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40"/>
      <c r="B49" s="140"/>
      <c r="C49" s="140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40"/>
      <c r="B50" s="140"/>
      <c r="C50" s="140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40"/>
      <c r="B51" s="140"/>
      <c r="C51" s="140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40"/>
      <c r="B52" s="140"/>
      <c r="C52" s="140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40"/>
      <c r="B53" s="140"/>
      <c r="C53" s="140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40"/>
      <c r="B54" s="140"/>
      <c r="C54" s="140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40"/>
      <c r="B55" s="140"/>
      <c r="C55" s="140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40"/>
      <c r="B56" s="140"/>
      <c r="C56" s="140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40"/>
      <c r="B57" s="140"/>
      <c r="C57" s="140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40"/>
      <c r="B58" s="140"/>
      <c r="C58" s="140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40"/>
      <c r="B59" s="140"/>
      <c r="C59" s="140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40"/>
      <c r="B60" s="140"/>
      <c r="C60" s="140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40"/>
      <c r="B61" s="140"/>
      <c r="C61" s="140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40"/>
      <c r="B62" s="140"/>
      <c r="C62" s="14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40"/>
      <c r="B63" s="140"/>
      <c r="C63" s="140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40"/>
      <c r="B64" s="140"/>
      <c r="C64" s="140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40"/>
      <c r="B65" s="140"/>
      <c r="C65" s="140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40"/>
      <c r="B66" s="140"/>
      <c r="C66" s="140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40"/>
      <c r="B67" s="140"/>
      <c r="C67" s="140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40"/>
      <c r="B68" s="140"/>
      <c r="C68" s="140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40"/>
      <c r="B69" s="140"/>
      <c r="C69" s="140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40"/>
      <c r="B70" s="140"/>
      <c r="C70" s="140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40"/>
      <c r="B71" s="140"/>
      <c r="C71" s="140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40"/>
      <c r="B72" s="140"/>
      <c r="C72" s="140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40"/>
      <c r="B73" s="140"/>
      <c r="C73" s="140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40"/>
      <c r="B74" s="140"/>
      <c r="C74" s="140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40"/>
      <c r="B75" s="140"/>
      <c r="C75" s="140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40"/>
      <c r="B76" s="140"/>
      <c r="C76" s="140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40"/>
      <c r="B77" s="140"/>
      <c r="C77" s="140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40"/>
      <c r="B78" s="140"/>
      <c r="C78" s="140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40"/>
      <c r="B79" s="140"/>
      <c r="C79" s="140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40"/>
      <c r="B80" s="140"/>
      <c r="C80" s="140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40"/>
      <c r="B81" s="140"/>
      <c r="C81" s="140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40"/>
      <c r="B82" s="140"/>
      <c r="C82" s="140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40"/>
      <c r="B83" s="140"/>
      <c r="C83" s="140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40"/>
      <c r="B84" s="140"/>
      <c r="C84" s="140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40"/>
      <c r="B85" s="140"/>
      <c r="C85" s="140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40"/>
      <c r="B86" s="140"/>
      <c r="C86" s="140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40"/>
      <c r="B87" s="140"/>
      <c r="C87" s="140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40"/>
      <c r="B88" s="140"/>
      <c r="C88" s="140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40"/>
      <c r="B89" s="140"/>
      <c r="C89" s="140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40"/>
      <c r="B90" s="140"/>
      <c r="C90" s="140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40"/>
      <c r="B91" s="140"/>
      <c r="C91" s="140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40"/>
      <c r="B92" s="140"/>
      <c r="C92" s="140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40"/>
      <c r="B93" s="140"/>
      <c r="C93" s="140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40"/>
      <c r="B94" s="140"/>
      <c r="C94" s="140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40"/>
      <c r="B95" s="140"/>
      <c r="C95" s="140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40"/>
      <c r="B96" s="140"/>
      <c r="C96" s="140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40"/>
      <c r="B97" s="140"/>
      <c r="C97" s="140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40"/>
      <c r="B98" s="140"/>
      <c r="C98" s="140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40"/>
      <c r="B99" s="140"/>
      <c r="C99" s="140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40"/>
      <c r="B100" s="140"/>
      <c r="C100" s="140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40"/>
      <c r="B101" s="140"/>
      <c r="C101" s="140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40"/>
      <c r="B102" s="140"/>
      <c r="C102" s="140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6" customWidth="1"/>
    <col min="3" max="3" width="4.25" style="126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5"/>
      <c r="T1" s="93" t="s">
        <v>181</v>
      </c>
      <c r="U1" s="93"/>
    </row>
    <row r="2" spans="1:21" ht="37.15" customHeight="1">
      <c r="A2" s="91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22.3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 t="s">
        <v>29</v>
      </c>
      <c r="U3" s="95"/>
    </row>
    <row r="4" spans="1:21" ht="22.35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182</v>
      </c>
      <c r="G4" s="142" t="s">
        <v>155</v>
      </c>
      <c r="H4" s="142"/>
      <c r="I4" s="142"/>
      <c r="J4" s="142"/>
      <c r="K4" s="142" t="s">
        <v>156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ht="39.6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52" t="s">
        <v>133</v>
      </c>
      <c r="H5" s="152" t="s">
        <v>183</v>
      </c>
      <c r="I5" s="152" t="s">
        <v>261</v>
      </c>
      <c r="J5" s="152" t="s">
        <v>175</v>
      </c>
      <c r="K5" s="152" t="s">
        <v>133</v>
      </c>
      <c r="L5" s="152" t="s">
        <v>185</v>
      </c>
      <c r="M5" s="152" t="s">
        <v>186</v>
      </c>
      <c r="N5" s="152" t="s">
        <v>187</v>
      </c>
      <c r="O5" s="152" t="s">
        <v>177</v>
      </c>
      <c r="P5" s="152" t="s">
        <v>188</v>
      </c>
      <c r="Q5" s="152" t="s">
        <v>189</v>
      </c>
      <c r="R5" s="152" t="s">
        <v>190</v>
      </c>
      <c r="S5" s="152" t="s">
        <v>173</v>
      </c>
      <c r="T5" s="152" t="s">
        <v>176</v>
      </c>
      <c r="U5" s="152" t="s">
        <v>180</v>
      </c>
    </row>
    <row r="6" spans="1:21" ht="22.9" customHeight="1">
      <c r="A6" s="144"/>
      <c r="B6" s="144"/>
      <c r="C6" s="144"/>
      <c r="D6" s="145"/>
      <c r="E6" s="145" t="s">
        <v>133</v>
      </c>
      <c r="F6" s="146">
        <f t="shared" ref="F6:U6" si="0">SUM(F9:F12)</f>
        <v>181.85</v>
      </c>
      <c r="G6" s="146">
        <f t="shared" si="0"/>
        <v>136.84999999999997</v>
      </c>
      <c r="H6" s="146">
        <f t="shared" si="0"/>
        <v>123.26999999999998</v>
      </c>
      <c r="I6" s="146">
        <f t="shared" si="0"/>
        <v>13.44</v>
      </c>
      <c r="J6" s="146">
        <f t="shared" si="0"/>
        <v>0.14000000000000001</v>
      </c>
      <c r="K6" s="146">
        <f t="shared" si="0"/>
        <v>45</v>
      </c>
      <c r="L6" s="146">
        <f t="shared" si="0"/>
        <v>0</v>
      </c>
      <c r="M6" s="146">
        <f t="shared" si="0"/>
        <v>45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  <c r="U6" s="146">
        <f t="shared" si="0"/>
        <v>0</v>
      </c>
    </row>
    <row r="7" spans="1:21" ht="22.9" customHeight="1">
      <c r="A7" s="144"/>
      <c r="B7" s="144"/>
      <c r="C7" s="144"/>
      <c r="D7" s="147">
        <v>705</v>
      </c>
      <c r="E7" s="147" t="s">
        <v>397</v>
      </c>
      <c r="F7" s="153">
        <f t="shared" ref="F7:U7" si="1">SUM(F9:F12)</f>
        <v>181.85</v>
      </c>
      <c r="G7" s="146">
        <f t="shared" si="1"/>
        <v>136.84999999999997</v>
      </c>
      <c r="H7" s="146">
        <f t="shared" si="1"/>
        <v>123.26999999999998</v>
      </c>
      <c r="I7" s="146">
        <f t="shared" si="1"/>
        <v>13.44</v>
      </c>
      <c r="J7" s="146">
        <f t="shared" si="1"/>
        <v>0.14000000000000001</v>
      </c>
      <c r="K7" s="146">
        <f t="shared" si="1"/>
        <v>45</v>
      </c>
      <c r="L7" s="146">
        <f t="shared" si="1"/>
        <v>0</v>
      </c>
      <c r="M7" s="146">
        <f t="shared" si="1"/>
        <v>45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  <c r="U7" s="146">
        <f t="shared" si="1"/>
        <v>0</v>
      </c>
    </row>
    <row r="8" spans="1:21" ht="22.9" customHeight="1">
      <c r="A8" s="144"/>
      <c r="B8" s="144"/>
      <c r="C8" s="144"/>
      <c r="D8" s="147">
        <v>705004</v>
      </c>
      <c r="E8" s="147" t="s">
        <v>397</v>
      </c>
      <c r="F8" s="153">
        <f t="shared" ref="F8:U8" si="2">SUM(F9:F12)</f>
        <v>181.85</v>
      </c>
      <c r="G8" s="146">
        <f t="shared" si="2"/>
        <v>136.84999999999997</v>
      </c>
      <c r="H8" s="146">
        <f t="shared" si="2"/>
        <v>123.26999999999998</v>
      </c>
      <c r="I8" s="146">
        <f t="shared" si="2"/>
        <v>13.44</v>
      </c>
      <c r="J8" s="146">
        <f t="shared" si="2"/>
        <v>0.14000000000000001</v>
      </c>
      <c r="K8" s="146">
        <f t="shared" si="2"/>
        <v>45</v>
      </c>
      <c r="L8" s="146">
        <f t="shared" si="2"/>
        <v>0</v>
      </c>
      <c r="M8" s="146">
        <f t="shared" si="2"/>
        <v>45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  <c r="U8" s="146">
        <f t="shared" si="2"/>
        <v>0</v>
      </c>
    </row>
    <row r="9" spans="1:21" s="32" customFormat="1" ht="22.9" customHeight="1">
      <c r="A9" s="148" t="s">
        <v>399</v>
      </c>
      <c r="B9" s="148" t="s">
        <v>402</v>
      </c>
      <c r="C9" s="148" t="s">
        <v>402</v>
      </c>
      <c r="D9" s="149">
        <v>705004</v>
      </c>
      <c r="E9" s="150" t="s">
        <v>404</v>
      </c>
      <c r="F9" s="154">
        <v>149.76</v>
      </c>
      <c r="G9" s="151">
        <f t="shared" ref="G9:G12" si="3">SUM(H9:J9)</f>
        <v>104.75999999999998</v>
      </c>
      <c r="H9" s="151">
        <v>91.179999999999978</v>
      </c>
      <c r="I9" s="151">
        <v>13.44</v>
      </c>
      <c r="J9" s="151">
        <v>0.14000000000000001</v>
      </c>
      <c r="K9" s="151">
        <f t="shared" ref="K9:K12" si="4">SUM(L9:U9)</f>
        <v>45</v>
      </c>
      <c r="L9" s="151"/>
      <c r="M9" s="151">
        <v>45</v>
      </c>
      <c r="N9" s="151"/>
      <c r="O9" s="151"/>
      <c r="P9" s="151"/>
      <c r="Q9" s="151"/>
      <c r="R9" s="151"/>
      <c r="S9" s="151"/>
      <c r="T9" s="151"/>
      <c r="U9" s="151"/>
    </row>
    <row r="10" spans="1:21" s="32" customFormat="1" ht="22.9" customHeight="1">
      <c r="A10" s="148" t="s">
        <v>405</v>
      </c>
      <c r="B10" s="148" t="s">
        <v>407</v>
      </c>
      <c r="C10" s="148" t="s">
        <v>407</v>
      </c>
      <c r="D10" s="149">
        <v>705004</v>
      </c>
      <c r="E10" s="150" t="s">
        <v>409</v>
      </c>
      <c r="F10" s="154">
        <v>14.16</v>
      </c>
      <c r="G10" s="151">
        <f t="shared" si="3"/>
        <v>14.16</v>
      </c>
      <c r="H10" s="151">
        <v>14.16</v>
      </c>
      <c r="I10" s="151"/>
      <c r="J10" s="151"/>
      <c r="K10" s="151">
        <f t="shared" si="4"/>
        <v>0</v>
      </c>
      <c r="L10" s="151"/>
      <c r="M10" s="151"/>
      <c r="N10" s="151"/>
      <c r="O10" s="151"/>
      <c r="P10" s="151"/>
      <c r="Q10" s="151"/>
      <c r="R10" s="151"/>
      <c r="S10" s="151"/>
      <c r="T10" s="151"/>
      <c r="U10" s="151"/>
    </row>
    <row r="11" spans="1:21" s="32" customFormat="1" ht="22.9" customHeight="1">
      <c r="A11" s="148" t="s">
        <v>410</v>
      </c>
      <c r="B11" s="148" t="s">
        <v>412</v>
      </c>
      <c r="C11" s="148" t="s">
        <v>414</v>
      </c>
      <c r="D11" s="149">
        <v>705004</v>
      </c>
      <c r="E11" s="150" t="s">
        <v>415</v>
      </c>
      <c r="F11" s="154">
        <v>7.31</v>
      </c>
      <c r="G11" s="151">
        <f t="shared" si="3"/>
        <v>7.31</v>
      </c>
      <c r="H11" s="151">
        <v>7.31</v>
      </c>
      <c r="I11" s="151"/>
      <c r="J11" s="151"/>
      <c r="K11" s="151">
        <f t="shared" si="4"/>
        <v>0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</row>
    <row r="12" spans="1:21" s="32" customFormat="1" ht="22.9" customHeight="1">
      <c r="A12" s="148" t="s">
        <v>416</v>
      </c>
      <c r="B12" s="148" t="s">
        <v>414</v>
      </c>
      <c r="C12" s="148" t="s">
        <v>402</v>
      </c>
      <c r="D12" s="149">
        <v>705004</v>
      </c>
      <c r="E12" s="150" t="s">
        <v>215</v>
      </c>
      <c r="F12" s="154">
        <v>10.62</v>
      </c>
      <c r="G12" s="151">
        <f t="shared" si="3"/>
        <v>10.62</v>
      </c>
      <c r="H12" s="151">
        <v>10.62</v>
      </c>
      <c r="I12" s="151"/>
      <c r="J12" s="151"/>
      <c r="K12" s="151">
        <f t="shared" si="4"/>
        <v>0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</row>
    <row r="13" spans="1:21" s="32" customFormat="1" ht="22.9" customHeight="1">
      <c r="A13" s="140"/>
      <c r="B13" s="140"/>
      <c r="C13" s="140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140"/>
      <c r="B14" s="140"/>
      <c r="C14" s="140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40"/>
      <c r="B15" s="140"/>
      <c r="C15" s="140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40"/>
      <c r="B16" s="140"/>
      <c r="C16" s="140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40"/>
      <c r="B17" s="140"/>
      <c r="C17" s="140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40"/>
      <c r="B18" s="140"/>
      <c r="C18" s="140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40"/>
      <c r="B19" s="140"/>
      <c r="C19" s="140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40"/>
      <c r="B20" s="140"/>
      <c r="C20" s="140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40"/>
      <c r="B21" s="140"/>
      <c r="C21" s="140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40"/>
      <c r="B22" s="140"/>
      <c r="C22" s="140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40"/>
      <c r="B23" s="140"/>
      <c r="C23" s="140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40"/>
      <c r="B24" s="140"/>
      <c r="C24" s="140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40"/>
      <c r="B25" s="140"/>
      <c r="C25" s="140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40"/>
      <c r="B26" s="140"/>
      <c r="C26" s="140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40"/>
      <c r="B27" s="140"/>
      <c r="C27" s="140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40"/>
      <c r="B28" s="140"/>
      <c r="C28" s="140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40"/>
      <c r="B29" s="140"/>
      <c r="C29" s="140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40"/>
      <c r="B30" s="140"/>
      <c r="C30" s="140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40"/>
      <c r="B31" s="140"/>
      <c r="C31" s="140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40"/>
      <c r="B32" s="140"/>
      <c r="C32" s="140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40"/>
      <c r="B33" s="140"/>
      <c r="C33" s="140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40"/>
      <c r="B34" s="140"/>
      <c r="C34" s="140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40"/>
      <c r="B35" s="140"/>
      <c r="C35" s="140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40"/>
      <c r="B36" s="140"/>
      <c r="C36" s="140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40"/>
      <c r="B37" s="140"/>
      <c r="C37" s="140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40"/>
      <c r="B38" s="140"/>
      <c r="C38" s="140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40"/>
      <c r="B39" s="140"/>
      <c r="C39" s="140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40"/>
      <c r="B40" s="140"/>
      <c r="C40" s="140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40"/>
      <c r="B41" s="140"/>
      <c r="C41" s="140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40"/>
      <c r="B42" s="140"/>
      <c r="C42" s="140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40"/>
      <c r="B43" s="140"/>
      <c r="C43" s="140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40"/>
      <c r="B44" s="140"/>
      <c r="C44" s="140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40"/>
      <c r="B45" s="140"/>
      <c r="C45" s="140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40"/>
      <c r="B46" s="140"/>
      <c r="C46" s="140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40"/>
      <c r="B47" s="140"/>
      <c r="C47" s="140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40"/>
      <c r="B48" s="140"/>
      <c r="C48" s="140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40"/>
      <c r="B49" s="140"/>
      <c r="C49" s="140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40"/>
      <c r="B50" s="140"/>
      <c r="C50" s="140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40"/>
      <c r="B51" s="140"/>
      <c r="C51" s="140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40"/>
      <c r="B52" s="140"/>
      <c r="C52" s="140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40"/>
      <c r="B53" s="140"/>
      <c r="C53" s="140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40"/>
      <c r="B54" s="140"/>
      <c r="C54" s="140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40"/>
      <c r="B55" s="140"/>
      <c r="C55" s="140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40"/>
      <c r="B56" s="140"/>
      <c r="C56" s="140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40"/>
      <c r="B57" s="140"/>
      <c r="C57" s="140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40"/>
      <c r="B58" s="140"/>
      <c r="C58" s="140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40"/>
      <c r="B59" s="140"/>
      <c r="C59" s="140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40"/>
      <c r="B60" s="140"/>
      <c r="C60" s="140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40"/>
      <c r="B61" s="140"/>
      <c r="C61" s="140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40"/>
      <c r="B62" s="140"/>
      <c r="C62" s="140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40"/>
      <c r="B63" s="140"/>
      <c r="C63" s="140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40"/>
      <c r="B64" s="140"/>
      <c r="C64" s="140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40"/>
      <c r="B65" s="140"/>
      <c r="C65" s="140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40"/>
      <c r="B66" s="140"/>
      <c r="C66" s="140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40"/>
      <c r="B67" s="140"/>
      <c r="C67" s="140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40"/>
      <c r="B68" s="140"/>
      <c r="C68" s="140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40"/>
      <c r="B69" s="140"/>
      <c r="C69" s="140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40"/>
      <c r="B70" s="140"/>
      <c r="C70" s="140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40"/>
      <c r="B71" s="140"/>
      <c r="C71" s="140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40"/>
      <c r="B72" s="140"/>
      <c r="C72" s="140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40"/>
      <c r="B73" s="140"/>
      <c r="C73" s="140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40"/>
      <c r="B74" s="140"/>
      <c r="C74" s="140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40"/>
      <c r="B75" s="140"/>
      <c r="C75" s="140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40"/>
      <c r="B76" s="140"/>
      <c r="C76" s="140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40"/>
      <c r="B77" s="140"/>
      <c r="C77" s="140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40"/>
      <c r="B78" s="140"/>
      <c r="C78" s="140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40"/>
      <c r="B79" s="140"/>
      <c r="C79" s="140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40"/>
      <c r="B80" s="140"/>
      <c r="C80" s="140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40"/>
      <c r="B81" s="140"/>
      <c r="C81" s="140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40"/>
      <c r="B82" s="140"/>
      <c r="C82" s="140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40"/>
      <c r="B83" s="140"/>
      <c r="C83" s="140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40"/>
      <c r="B84" s="140"/>
      <c r="C84" s="140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40"/>
      <c r="B85" s="140"/>
      <c r="C85" s="140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40"/>
      <c r="B86" s="140"/>
      <c r="C86" s="140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40"/>
      <c r="B87" s="140"/>
      <c r="C87" s="140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40"/>
      <c r="B88" s="140"/>
      <c r="C88" s="140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40"/>
      <c r="B89" s="140"/>
      <c r="C89" s="140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40"/>
      <c r="B90" s="140"/>
      <c r="C90" s="140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40"/>
      <c r="B91" s="140"/>
      <c r="C91" s="140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40"/>
      <c r="B92" s="140"/>
      <c r="C92" s="140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40"/>
      <c r="B93" s="140"/>
      <c r="C93" s="140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40"/>
      <c r="B94" s="140"/>
      <c r="C94" s="140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40"/>
      <c r="B95" s="140"/>
      <c r="C95" s="140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40"/>
      <c r="B96" s="140"/>
      <c r="C96" s="140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40"/>
      <c r="B97" s="140"/>
      <c r="C97" s="140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40"/>
      <c r="B98" s="140"/>
      <c r="C98" s="140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40"/>
      <c r="B99" s="140"/>
      <c r="C99" s="140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40"/>
      <c r="B100" s="140"/>
      <c r="C100" s="140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40"/>
      <c r="B101" s="140"/>
      <c r="C101" s="140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40"/>
      <c r="B102" s="140"/>
      <c r="C102" s="140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40"/>
      <c r="B103" s="140"/>
      <c r="C103" s="140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40"/>
      <c r="B104" s="140"/>
      <c r="C104" s="140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40"/>
      <c r="B105" s="140"/>
      <c r="C105" s="140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40"/>
      <c r="B106" s="140"/>
      <c r="C106" s="140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40"/>
      <c r="B107" s="140"/>
      <c r="C107" s="140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40"/>
      <c r="B108" s="140"/>
      <c r="C108" s="140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40"/>
      <c r="B109" s="140"/>
      <c r="C109" s="140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40"/>
      <c r="B110" s="140"/>
      <c r="C110" s="140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40"/>
      <c r="B111" s="140"/>
      <c r="C111" s="140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40"/>
      <c r="B112" s="140"/>
      <c r="C112" s="140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40"/>
      <c r="B113" s="140"/>
      <c r="C113" s="140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40"/>
      <c r="B114" s="140"/>
      <c r="C114" s="140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40"/>
      <c r="B115" s="140"/>
      <c r="C115" s="140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40"/>
      <c r="B116" s="140"/>
      <c r="C116" s="140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40"/>
      <c r="B117" s="140"/>
      <c r="C117" s="140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40"/>
      <c r="B118" s="140"/>
      <c r="C118" s="140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40"/>
      <c r="B119" s="140"/>
      <c r="C119" s="140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40"/>
      <c r="B120" s="140"/>
      <c r="C120" s="140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40"/>
      <c r="B121" s="140"/>
      <c r="C121" s="140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40"/>
      <c r="B122" s="140"/>
      <c r="C122" s="140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40"/>
      <c r="B123" s="140"/>
      <c r="C123" s="140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40"/>
      <c r="B124" s="140"/>
      <c r="C124" s="140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40"/>
      <c r="B125" s="140"/>
      <c r="C125" s="140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40"/>
      <c r="B126" s="140"/>
      <c r="C126" s="140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40"/>
      <c r="B127" s="140"/>
      <c r="C127" s="140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40"/>
      <c r="B128" s="140"/>
      <c r="C128" s="140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40"/>
      <c r="B129" s="140"/>
      <c r="C129" s="140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40"/>
      <c r="B130" s="140"/>
      <c r="C130" s="140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40"/>
      <c r="B131" s="140"/>
      <c r="C131" s="140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40"/>
      <c r="B132" s="140"/>
      <c r="C132" s="140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40"/>
      <c r="B133" s="140"/>
      <c r="C133" s="140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40"/>
      <c r="B134" s="140"/>
      <c r="C134" s="140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40"/>
      <c r="B135" s="140"/>
      <c r="C135" s="140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40"/>
      <c r="B136" s="140"/>
      <c r="C136" s="140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40"/>
      <c r="B137" s="140"/>
      <c r="C137" s="140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40"/>
      <c r="B138" s="140"/>
      <c r="C138" s="140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40"/>
      <c r="B139" s="140"/>
      <c r="C139" s="140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40"/>
      <c r="B140" s="140"/>
      <c r="C140" s="140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40"/>
      <c r="B141" s="140"/>
      <c r="C141" s="140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40"/>
      <c r="B142" s="140"/>
      <c r="C142" s="140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40"/>
      <c r="B143" s="140"/>
      <c r="C143" s="140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40"/>
      <c r="B144" s="140"/>
      <c r="C144" s="140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40"/>
      <c r="B145" s="140"/>
      <c r="C145" s="140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40"/>
      <c r="B146" s="140"/>
      <c r="C146" s="140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40"/>
      <c r="B147" s="140"/>
      <c r="C147" s="140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40"/>
      <c r="B148" s="140"/>
      <c r="C148" s="140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40"/>
      <c r="B149" s="140"/>
      <c r="C149" s="140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40"/>
      <c r="B150" s="140"/>
      <c r="C150" s="140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40"/>
      <c r="B151" s="140"/>
      <c r="C151" s="140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40"/>
      <c r="B152" s="140"/>
      <c r="C152" s="140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40"/>
      <c r="B153" s="140"/>
      <c r="C153" s="140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40"/>
      <c r="B154" s="140"/>
      <c r="C154" s="140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40"/>
      <c r="B155" s="140"/>
      <c r="C155" s="140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40"/>
      <c r="B156" s="140"/>
      <c r="C156" s="140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40"/>
      <c r="B157" s="140"/>
      <c r="C157" s="140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40"/>
      <c r="B158" s="140"/>
      <c r="C158" s="140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40"/>
      <c r="B159" s="140"/>
      <c r="C159" s="140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40"/>
      <c r="B160" s="140"/>
      <c r="C160" s="140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40"/>
      <c r="B161" s="140"/>
      <c r="C161" s="140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40"/>
      <c r="B162" s="140"/>
      <c r="C162" s="140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40"/>
      <c r="B163" s="140"/>
      <c r="C163" s="140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40"/>
      <c r="B164" s="140"/>
      <c r="C164" s="140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40"/>
      <c r="B165" s="140"/>
      <c r="C165" s="140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40"/>
      <c r="B166" s="140"/>
      <c r="C166" s="140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40"/>
      <c r="B167" s="140"/>
      <c r="C167" s="140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40"/>
      <c r="B168" s="140"/>
      <c r="C168" s="140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40"/>
      <c r="B169" s="140"/>
      <c r="C169" s="140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40"/>
      <c r="B170" s="140"/>
      <c r="C170" s="140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40"/>
      <c r="B171" s="140"/>
      <c r="C171" s="140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40"/>
      <c r="B172" s="140"/>
      <c r="C172" s="140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40"/>
      <c r="B173" s="140"/>
      <c r="C173" s="140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40"/>
      <c r="B174" s="140"/>
      <c r="C174" s="140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40"/>
      <c r="B175" s="140"/>
      <c r="C175" s="140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40"/>
      <c r="B176" s="140"/>
      <c r="C176" s="140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40"/>
      <c r="B177" s="140"/>
      <c r="C177" s="140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40"/>
      <c r="B178" s="140"/>
      <c r="C178" s="140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40"/>
      <c r="B179" s="140"/>
      <c r="C179" s="140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40"/>
      <c r="B180" s="140"/>
      <c r="C180" s="140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40"/>
      <c r="B181" s="140"/>
      <c r="C181" s="140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40"/>
      <c r="B182" s="140"/>
      <c r="C182" s="140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40"/>
      <c r="B183" s="140"/>
      <c r="C183" s="140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40"/>
      <c r="B184" s="140"/>
      <c r="C184" s="140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40"/>
      <c r="B185" s="140"/>
      <c r="C185" s="140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40"/>
      <c r="B186" s="140"/>
      <c r="C186" s="140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40"/>
      <c r="B187" s="140"/>
      <c r="C187" s="140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40"/>
      <c r="B188" s="140"/>
      <c r="C188" s="140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40"/>
      <c r="B189" s="140"/>
      <c r="C189" s="140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40"/>
      <c r="B190" s="140"/>
      <c r="C190" s="140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40"/>
      <c r="B191" s="140"/>
      <c r="C191" s="140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40"/>
      <c r="B192" s="140"/>
      <c r="C192" s="140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40"/>
      <c r="B193" s="140"/>
      <c r="C193" s="140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40"/>
      <c r="B194" s="140"/>
      <c r="C194" s="140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40"/>
      <c r="B195" s="140"/>
      <c r="C195" s="140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40"/>
      <c r="B196" s="140"/>
      <c r="C196" s="140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40"/>
      <c r="B197" s="140"/>
      <c r="C197" s="140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40"/>
      <c r="B198" s="140"/>
      <c r="C198" s="140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40"/>
      <c r="B199" s="140"/>
      <c r="C199" s="140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40"/>
      <c r="B200" s="140"/>
      <c r="C200" s="140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40"/>
      <c r="B201" s="140"/>
      <c r="C201" s="140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40"/>
      <c r="B202" s="140"/>
      <c r="C202" s="140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40"/>
      <c r="B203" s="140"/>
      <c r="C203" s="140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40"/>
      <c r="B204" s="140"/>
      <c r="C204" s="140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40"/>
      <c r="B205" s="140"/>
      <c r="C205" s="140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40"/>
      <c r="B206" s="140"/>
      <c r="C206" s="140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40"/>
      <c r="B207" s="140"/>
      <c r="C207" s="140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40"/>
      <c r="B208" s="140"/>
      <c r="C208" s="140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40"/>
      <c r="B209" s="140"/>
      <c r="C209" s="140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40"/>
      <c r="B210" s="140"/>
      <c r="C210" s="140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40"/>
      <c r="B211" s="140"/>
      <c r="C211" s="140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40"/>
      <c r="B212" s="140"/>
      <c r="C212" s="140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40"/>
      <c r="B213" s="140"/>
      <c r="C213" s="140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40"/>
      <c r="B214" s="140"/>
      <c r="C214" s="140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40"/>
      <c r="B215" s="140"/>
      <c r="C215" s="140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40"/>
      <c r="B216" s="140"/>
      <c r="C216" s="140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40"/>
      <c r="B217" s="140"/>
      <c r="C217" s="140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40"/>
      <c r="B218" s="140"/>
      <c r="C218" s="140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40"/>
      <c r="B219" s="140"/>
      <c r="C219" s="140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40"/>
      <c r="B220" s="140"/>
      <c r="C220" s="140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40"/>
      <c r="B221" s="140"/>
      <c r="C221" s="140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40"/>
      <c r="B222" s="140"/>
      <c r="C222" s="140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40"/>
      <c r="B223" s="140"/>
      <c r="C223" s="140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40"/>
      <c r="B224" s="140"/>
      <c r="C224" s="140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40"/>
      <c r="B225" s="140"/>
      <c r="C225" s="140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40"/>
      <c r="B226" s="140"/>
      <c r="C226" s="140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40"/>
      <c r="B227" s="140"/>
      <c r="C227" s="140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40"/>
      <c r="B228" s="140"/>
      <c r="C228" s="140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40"/>
      <c r="B229" s="140"/>
      <c r="C229" s="140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40"/>
      <c r="B230" s="140"/>
      <c r="C230" s="140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40"/>
      <c r="B231" s="140"/>
      <c r="C231" s="140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40"/>
      <c r="B232" s="140"/>
      <c r="C232" s="140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40"/>
      <c r="B233" s="140"/>
      <c r="C233" s="140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40"/>
      <c r="B234" s="140"/>
      <c r="C234" s="140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40"/>
      <c r="B235" s="140"/>
      <c r="C235" s="140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40"/>
      <c r="B236" s="140"/>
      <c r="C236" s="140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40"/>
      <c r="B237" s="140"/>
      <c r="C237" s="140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40"/>
      <c r="B238" s="140"/>
      <c r="C238" s="140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40"/>
      <c r="B239" s="140"/>
      <c r="C239" s="140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40"/>
      <c r="B240" s="140"/>
      <c r="C240" s="140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4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5" t="s">
        <v>398</v>
      </c>
      <c r="B3" s="85"/>
      <c r="C3" s="85"/>
      <c r="D3" s="71" t="s">
        <v>29</v>
      </c>
    </row>
    <row r="4" spans="1:4" ht="20.25" customHeight="1">
      <c r="A4" s="87" t="s">
        <v>30</v>
      </c>
      <c r="B4" s="87"/>
      <c r="C4" s="87" t="s">
        <v>31</v>
      </c>
      <c r="D4" s="87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181.84999999999997</v>
      </c>
      <c r="C6" s="11" t="s">
        <v>193</v>
      </c>
      <c r="D6" s="17">
        <f>SUM(D7:D36)</f>
        <v>181.85</v>
      </c>
    </row>
    <row r="7" spans="1:4" ht="20.25" customHeight="1">
      <c r="A7" s="78" t="s">
        <v>194</v>
      </c>
      <c r="B7" s="12">
        <f>SUM(B8:B9)</f>
        <v>181.84999999999997</v>
      </c>
      <c r="C7" s="78" t="s">
        <v>38</v>
      </c>
      <c r="D7" s="14"/>
    </row>
    <row r="8" spans="1:4" ht="20.25" customHeight="1">
      <c r="A8" s="78" t="s">
        <v>195</v>
      </c>
      <c r="B8" s="12">
        <v>181.84999999999997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14.16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7.31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>
        <v>149.76</v>
      </c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10.62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3" t="s">
        <v>201</v>
      </c>
      <c r="B40" s="15">
        <f>SUM(B6,B13)</f>
        <v>181.84999999999997</v>
      </c>
      <c r="C40" s="73" t="s">
        <v>202</v>
      </c>
      <c r="D40" s="17">
        <f>SUM(D38,D6)</f>
        <v>181.85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6" customWidth="1"/>
    <col min="2" max="2" width="4.875" style="156" customWidth="1"/>
    <col min="3" max="3" width="4.75" style="156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5"/>
      <c r="D1" s="4"/>
      <c r="K1" s="74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6" t="s">
        <v>29</v>
      </c>
      <c r="K3" s="86"/>
    </row>
    <row r="4" spans="1:11" ht="19.899999999999999" customHeight="1">
      <c r="A4" s="158" t="s">
        <v>152</v>
      </c>
      <c r="B4" s="158"/>
      <c r="C4" s="158"/>
      <c r="D4" s="159" t="s">
        <v>153</v>
      </c>
      <c r="E4" s="159" t="s">
        <v>154</v>
      </c>
      <c r="F4" s="159" t="s">
        <v>133</v>
      </c>
      <c r="G4" s="159" t="s">
        <v>155</v>
      </c>
      <c r="H4" s="159"/>
      <c r="I4" s="159"/>
      <c r="J4" s="159"/>
      <c r="K4" s="159" t="s">
        <v>156</v>
      </c>
    </row>
    <row r="5" spans="1:11" ht="19.899999999999999" customHeight="1">
      <c r="A5" s="158"/>
      <c r="B5" s="158"/>
      <c r="C5" s="158"/>
      <c r="D5" s="159"/>
      <c r="E5" s="159"/>
      <c r="F5" s="159"/>
      <c r="G5" s="159" t="s">
        <v>135</v>
      </c>
      <c r="H5" s="159" t="s">
        <v>204</v>
      </c>
      <c r="I5" s="159"/>
      <c r="J5" s="159" t="s">
        <v>205</v>
      </c>
      <c r="K5" s="159"/>
    </row>
    <row r="6" spans="1:11" ht="24.2" customHeight="1">
      <c r="A6" s="160" t="s">
        <v>160</v>
      </c>
      <c r="B6" s="160" t="s">
        <v>161</v>
      </c>
      <c r="C6" s="160" t="s">
        <v>162</v>
      </c>
      <c r="D6" s="159"/>
      <c r="E6" s="159"/>
      <c r="F6" s="159"/>
      <c r="G6" s="159"/>
      <c r="H6" s="161" t="s">
        <v>183</v>
      </c>
      <c r="I6" s="161" t="s">
        <v>175</v>
      </c>
      <c r="J6" s="159"/>
      <c r="K6" s="159"/>
    </row>
    <row r="7" spans="1:11" ht="22.9" customHeight="1">
      <c r="A7" s="162"/>
      <c r="B7" s="162"/>
      <c r="C7" s="162"/>
      <c r="D7" s="163"/>
      <c r="E7" s="163" t="s">
        <v>133</v>
      </c>
      <c r="F7" s="164">
        <f t="shared" ref="F7:K7" si="0">SUMPRODUCT(($C$10:$C$21&lt;&gt;"")*F10:F21)</f>
        <v>181.85</v>
      </c>
      <c r="G7" s="164">
        <f t="shared" si="0"/>
        <v>123.41000000000001</v>
      </c>
      <c r="H7" s="164">
        <f t="shared" si="0"/>
        <v>123.26999999999998</v>
      </c>
      <c r="I7" s="164">
        <f t="shared" si="0"/>
        <v>0.14000000000000001</v>
      </c>
      <c r="J7" s="164">
        <f t="shared" si="0"/>
        <v>13.44</v>
      </c>
      <c r="K7" s="164">
        <f t="shared" si="0"/>
        <v>45</v>
      </c>
    </row>
    <row r="8" spans="1:11" ht="22.9" customHeight="1">
      <c r="A8" s="162"/>
      <c r="B8" s="162"/>
      <c r="C8" s="162"/>
      <c r="D8" s="165">
        <v>705</v>
      </c>
      <c r="E8" s="165" t="s">
        <v>397</v>
      </c>
      <c r="F8" s="164">
        <f t="shared" ref="F8:K8" si="1">SUMPRODUCT(($C$10:$C$21&lt;&gt;"")*F10:F21)</f>
        <v>181.85</v>
      </c>
      <c r="G8" s="164">
        <f t="shared" si="1"/>
        <v>123.41000000000001</v>
      </c>
      <c r="H8" s="164">
        <f t="shared" si="1"/>
        <v>123.26999999999998</v>
      </c>
      <c r="I8" s="164">
        <f t="shared" si="1"/>
        <v>0.14000000000000001</v>
      </c>
      <c r="J8" s="164">
        <f t="shared" si="1"/>
        <v>13.44</v>
      </c>
      <c r="K8" s="164">
        <f t="shared" si="1"/>
        <v>45</v>
      </c>
    </row>
    <row r="9" spans="1:11" ht="22.9" customHeight="1">
      <c r="A9" s="162"/>
      <c r="B9" s="162"/>
      <c r="C9" s="162"/>
      <c r="D9" s="166">
        <v>705004</v>
      </c>
      <c r="E9" s="166" t="s">
        <v>397</v>
      </c>
      <c r="F9" s="164">
        <f t="shared" ref="F9:K9" si="2">SUMPRODUCT(($C$10:$C$21&lt;&gt;"")*F10:F21)</f>
        <v>181.85</v>
      </c>
      <c r="G9" s="164">
        <f t="shared" si="2"/>
        <v>123.41000000000001</v>
      </c>
      <c r="H9" s="164">
        <f t="shared" si="2"/>
        <v>123.26999999999998</v>
      </c>
      <c r="I9" s="164">
        <f t="shared" si="2"/>
        <v>0.14000000000000001</v>
      </c>
      <c r="J9" s="164">
        <f t="shared" si="2"/>
        <v>13.44</v>
      </c>
      <c r="K9" s="164">
        <f t="shared" si="2"/>
        <v>45</v>
      </c>
    </row>
    <row r="10" spans="1:11" s="41" customFormat="1" ht="22.9" customHeight="1">
      <c r="A10" s="167" t="s">
        <v>399</v>
      </c>
      <c r="B10" s="167" t="s">
        <v>400</v>
      </c>
      <c r="C10" s="167" t="s">
        <v>400</v>
      </c>
      <c r="D10" s="168">
        <v>214</v>
      </c>
      <c r="E10" s="168" t="s">
        <v>401</v>
      </c>
      <c r="F10" s="169">
        <v>149.76</v>
      </c>
      <c r="G10" s="169">
        <v>91.320000000000007</v>
      </c>
      <c r="H10" s="169">
        <v>91.179999999999978</v>
      </c>
      <c r="I10" s="169">
        <v>0.14000000000000001</v>
      </c>
      <c r="J10" s="169">
        <v>13.44</v>
      </c>
      <c r="K10" s="169">
        <v>45</v>
      </c>
    </row>
    <row r="11" spans="1:11" s="41" customFormat="1" ht="22.9" customHeight="1">
      <c r="A11" s="167" t="s">
        <v>399</v>
      </c>
      <c r="B11" s="167" t="s">
        <v>402</v>
      </c>
      <c r="C11" s="167" t="s">
        <v>400</v>
      </c>
      <c r="D11" s="168">
        <v>21401</v>
      </c>
      <c r="E11" s="168" t="s">
        <v>403</v>
      </c>
      <c r="F11" s="169">
        <v>149.76</v>
      </c>
      <c r="G11" s="169">
        <v>91.320000000000007</v>
      </c>
      <c r="H11" s="169">
        <v>91.179999999999978</v>
      </c>
      <c r="I11" s="169">
        <v>0.14000000000000001</v>
      </c>
      <c r="J11" s="169">
        <v>13.44</v>
      </c>
      <c r="K11" s="169">
        <v>45</v>
      </c>
    </row>
    <row r="12" spans="1:11" s="41" customFormat="1" ht="22.9" customHeight="1">
      <c r="A12" s="167" t="s">
        <v>399</v>
      </c>
      <c r="B12" s="167" t="s">
        <v>402</v>
      </c>
      <c r="C12" s="167" t="s">
        <v>402</v>
      </c>
      <c r="D12" s="168">
        <v>2140101</v>
      </c>
      <c r="E12" s="168" t="s">
        <v>404</v>
      </c>
      <c r="F12" s="169">
        <v>149.76</v>
      </c>
      <c r="G12" s="169">
        <v>91.320000000000007</v>
      </c>
      <c r="H12" s="169">
        <v>91.179999999999978</v>
      </c>
      <c r="I12" s="169">
        <v>0.14000000000000001</v>
      </c>
      <c r="J12" s="169">
        <v>13.44</v>
      </c>
      <c r="K12" s="169">
        <v>45</v>
      </c>
    </row>
    <row r="13" spans="1:11" s="41" customFormat="1" ht="22.9" customHeight="1">
      <c r="A13" s="167" t="s">
        <v>405</v>
      </c>
      <c r="B13" s="167" t="s">
        <v>400</v>
      </c>
      <c r="C13" s="167" t="s">
        <v>400</v>
      </c>
      <c r="D13" s="168">
        <v>208</v>
      </c>
      <c r="E13" s="168" t="s">
        <v>406</v>
      </c>
      <c r="F13" s="169">
        <v>14.16</v>
      </c>
      <c r="G13" s="169">
        <v>14.16</v>
      </c>
      <c r="H13" s="169">
        <v>14.16</v>
      </c>
      <c r="I13" s="169"/>
      <c r="J13" s="169"/>
      <c r="K13" s="169"/>
    </row>
    <row r="14" spans="1:11" s="41" customFormat="1" ht="22.9" customHeight="1">
      <c r="A14" s="167" t="s">
        <v>405</v>
      </c>
      <c r="B14" s="167" t="s">
        <v>407</v>
      </c>
      <c r="C14" s="167" t="s">
        <v>400</v>
      </c>
      <c r="D14" s="168">
        <v>20805</v>
      </c>
      <c r="E14" s="168" t="s">
        <v>408</v>
      </c>
      <c r="F14" s="169">
        <v>14.16</v>
      </c>
      <c r="G14" s="169">
        <v>14.16</v>
      </c>
      <c r="H14" s="169">
        <v>14.16</v>
      </c>
      <c r="I14" s="169"/>
      <c r="J14" s="169"/>
      <c r="K14" s="169"/>
    </row>
    <row r="15" spans="1:11" s="41" customFormat="1" ht="22.9" customHeight="1">
      <c r="A15" s="167" t="s">
        <v>405</v>
      </c>
      <c r="B15" s="167" t="s">
        <v>407</v>
      </c>
      <c r="C15" s="167" t="s">
        <v>407</v>
      </c>
      <c r="D15" s="168">
        <v>2080505</v>
      </c>
      <c r="E15" s="168" t="s">
        <v>409</v>
      </c>
      <c r="F15" s="169">
        <v>14.16</v>
      </c>
      <c r="G15" s="169">
        <v>14.16</v>
      </c>
      <c r="H15" s="169">
        <v>14.16</v>
      </c>
      <c r="I15" s="169"/>
      <c r="J15" s="169"/>
      <c r="K15" s="169"/>
    </row>
    <row r="16" spans="1:11" s="41" customFormat="1" ht="22.9" customHeight="1">
      <c r="A16" s="167" t="s">
        <v>410</v>
      </c>
      <c r="B16" s="167" t="s">
        <v>400</v>
      </c>
      <c r="C16" s="167" t="s">
        <v>400</v>
      </c>
      <c r="D16" s="168">
        <v>210</v>
      </c>
      <c r="E16" s="168" t="s">
        <v>411</v>
      </c>
      <c r="F16" s="169">
        <v>7.31</v>
      </c>
      <c r="G16" s="169">
        <v>7.31</v>
      </c>
      <c r="H16" s="169">
        <v>7.31</v>
      </c>
      <c r="I16" s="169"/>
      <c r="J16" s="169"/>
      <c r="K16" s="169"/>
    </row>
    <row r="17" spans="1:11" s="41" customFormat="1" ht="22.9" customHeight="1">
      <c r="A17" s="167" t="s">
        <v>410</v>
      </c>
      <c r="B17" s="167" t="s">
        <v>412</v>
      </c>
      <c r="C17" s="167" t="s">
        <v>400</v>
      </c>
      <c r="D17" s="168">
        <v>21011</v>
      </c>
      <c r="E17" s="168" t="s">
        <v>413</v>
      </c>
      <c r="F17" s="169">
        <v>7.31</v>
      </c>
      <c r="G17" s="169">
        <v>7.31</v>
      </c>
      <c r="H17" s="169">
        <v>7.31</v>
      </c>
      <c r="I17" s="169"/>
      <c r="J17" s="169"/>
      <c r="K17" s="169"/>
    </row>
    <row r="18" spans="1:11" s="41" customFormat="1" ht="22.9" customHeight="1">
      <c r="A18" s="167" t="s">
        <v>410</v>
      </c>
      <c r="B18" s="167" t="s">
        <v>412</v>
      </c>
      <c r="C18" s="167" t="s">
        <v>414</v>
      </c>
      <c r="D18" s="168">
        <v>2101102</v>
      </c>
      <c r="E18" s="168" t="s">
        <v>415</v>
      </c>
      <c r="F18" s="169">
        <v>7.31</v>
      </c>
      <c r="G18" s="169">
        <v>7.31</v>
      </c>
      <c r="H18" s="169">
        <v>7.31</v>
      </c>
      <c r="I18" s="169"/>
      <c r="J18" s="169"/>
      <c r="K18" s="169"/>
    </row>
    <row r="19" spans="1:11" s="41" customFormat="1" ht="22.9" customHeight="1">
      <c r="A19" s="167" t="s">
        <v>416</v>
      </c>
      <c r="B19" s="167" t="s">
        <v>400</v>
      </c>
      <c r="C19" s="167" t="s">
        <v>400</v>
      </c>
      <c r="D19" s="168">
        <v>221</v>
      </c>
      <c r="E19" s="168" t="s">
        <v>417</v>
      </c>
      <c r="F19" s="169">
        <v>10.62</v>
      </c>
      <c r="G19" s="169">
        <v>10.62</v>
      </c>
      <c r="H19" s="169">
        <v>10.62</v>
      </c>
      <c r="I19" s="169"/>
      <c r="J19" s="169"/>
      <c r="K19" s="169"/>
    </row>
    <row r="20" spans="1:11" s="41" customFormat="1" ht="22.9" customHeight="1">
      <c r="A20" s="167" t="s">
        <v>416</v>
      </c>
      <c r="B20" s="167" t="s">
        <v>414</v>
      </c>
      <c r="C20" s="167" t="s">
        <v>400</v>
      </c>
      <c r="D20" s="168">
        <v>22102</v>
      </c>
      <c r="E20" s="168" t="s">
        <v>418</v>
      </c>
      <c r="F20" s="169">
        <v>10.62</v>
      </c>
      <c r="G20" s="169">
        <v>10.62</v>
      </c>
      <c r="H20" s="169">
        <v>10.62</v>
      </c>
      <c r="I20" s="169"/>
      <c r="J20" s="169"/>
      <c r="K20" s="169"/>
    </row>
    <row r="21" spans="1:11" s="41" customFormat="1" ht="22.9" customHeight="1">
      <c r="A21" s="167" t="s">
        <v>416</v>
      </c>
      <c r="B21" s="167" t="s">
        <v>414</v>
      </c>
      <c r="C21" s="167" t="s">
        <v>402</v>
      </c>
      <c r="D21" s="168">
        <v>2210201</v>
      </c>
      <c r="E21" s="168" t="s">
        <v>215</v>
      </c>
      <c r="F21" s="169">
        <v>10.62</v>
      </c>
      <c r="G21" s="169">
        <v>10.62</v>
      </c>
      <c r="H21" s="169">
        <v>10.62</v>
      </c>
      <c r="I21" s="169"/>
      <c r="J21" s="169"/>
      <c r="K21" s="169"/>
    </row>
    <row r="22" spans="1:11" s="41" customFormat="1" ht="22.9" customHeight="1">
      <c r="A22" s="157"/>
      <c r="B22" s="157"/>
      <c r="C22" s="157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57"/>
      <c r="B23" s="157"/>
      <c r="C23" s="157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57"/>
      <c r="B24" s="157"/>
      <c r="C24" s="157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7"/>
      <c r="B25" s="157"/>
      <c r="C25" s="157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7"/>
      <c r="B26" s="157"/>
      <c r="C26" s="157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7"/>
      <c r="B27" s="157"/>
      <c r="C27" s="157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7"/>
      <c r="B28" s="157"/>
      <c r="C28" s="157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7"/>
      <c r="B29" s="157"/>
      <c r="C29" s="157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7"/>
      <c r="B30" s="157"/>
      <c r="C30" s="157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7"/>
      <c r="B31" s="157"/>
      <c r="C31" s="157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7"/>
      <c r="B32" s="157"/>
      <c r="C32" s="157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7"/>
      <c r="B33" s="157"/>
      <c r="C33" s="157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7"/>
      <c r="B34" s="157"/>
      <c r="C34" s="157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7"/>
      <c r="B35" s="157"/>
      <c r="C35" s="157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7"/>
      <c r="B36" s="157"/>
      <c r="C36" s="157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7"/>
      <c r="B37" s="157"/>
      <c r="C37" s="157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7"/>
      <c r="B38" s="157"/>
      <c r="C38" s="157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7"/>
      <c r="B39" s="157"/>
      <c r="C39" s="157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7"/>
      <c r="B40" s="157"/>
      <c r="C40" s="157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7"/>
      <c r="B41" s="157"/>
      <c r="C41" s="157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7"/>
      <c r="B42" s="157"/>
      <c r="C42" s="157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7"/>
      <c r="B43" s="157"/>
      <c r="C43" s="157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7"/>
      <c r="B44" s="157"/>
      <c r="C44" s="157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7"/>
      <c r="B45" s="157"/>
      <c r="C45" s="157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7"/>
      <c r="B46" s="157"/>
      <c r="C46" s="157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7"/>
      <c r="B47" s="157"/>
      <c r="C47" s="157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7"/>
      <c r="B48" s="157"/>
      <c r="C48" s="157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7"/>
      <c r="B49" s="157"/>
      <c r="C49" s="157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7"/>
      <c r="B50" s="157"/>
      <c r="C50" s="157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7"/>
      <c r="B51" s="157"/>
      <c r="C51" s="157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7"/>
      <c r="B52" s="157"/>
      <c r="C52" s="157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7"/>
      <c r="B53" s="157"/>
      <c r="C53" s="157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7"/>
      <c r="B54" s="157"/>
      <c r="C54" s="157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7"/>
      <c r="B55" s="157"/>
      <c r="C55" s="157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7"/>
      <c r="B56" s="157"/>
      <c r="C56" s="157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7"/>
      <c r="B57" s="157"/>
      <c r="C57" s="157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7"/>
      <c r="B58" s="157"/>
      <c r="C58" s="157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7"/>
      <c r="B59" s="157"/>
      <c r="C59" s="157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7"/>
      <c r="B60" s="157"/>
      <c r="C60" s="157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7"/>
      <c r="B61" s="157"/>
      <c r="C61" s="157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7"/>
      <c r="B62" s="157"/>
      <c r="C62" s="157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7"/>
      <c r="B63" s="157"/>
      <c r="C63" s="157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7"/>
      <c r="B64" s="157"/>
      <c r="C64" s="157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7"/>
      <c r="B65" s="157"/>
      <c r="C65" s="157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7"/>
      <c r="B66" s="157"/>
      <c r="C66" s="157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7"/>
      <c r="B67" s="157"/>
      <c r="C67" s="157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7"/>
      <c r="B68" s="157"/>
      <c r="C68" s="157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7"/>
      <c r="B69" s="157"/>
      <c r="C69" s="157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7"/>
      <c r="B70" s="157"/>
      <c r="C70" s="157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2024-03-25T12:37:26Z</dcterms:modified>
</cp:coreProperties>
</file>