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6" s="1"/>
  <c r="K10"/>
  <c r="K11"/>
  <c r="K12"/>
  <c r="K7" s="1"/>
  <c r="K13"/>
  <c r="G9"/>
  <c r="G8" s="1"/>
  <c r="G10"/>
  <c r="G11"/>
  <c r="G12"/>
  <c r="G13"/>
  <c r="F6"/>
  <c r="H6"/>
  <c r="I6"/>
  <c r="J6"/>
  <c r="L6"/>
  <c r="M6"/>
  <c r="N6"/>
  <c r="O6"/>
  <c r="P6"/>
  <c r="Q6"/>
  <c r="R6"/>
  <c r="S6"/>
  <c r="T6"/>
  <c r="U6"/>
  <c r="F7"/>
  <c r="H7"/>
  <c r="I7"/>
  <c r="J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K8" i="7" l="1"/>
  <c r="G7"/>
  <c r="G6"/>
  <c r="A4" i="27"/>
</calcChain>
</file>

<file path=xl/sharedStrings.xml><?xml version="1.0" encoding="utf-8"?>
<sst xmlns="http://schemas.openxmlformats.org/spreadsheetml/2006/main" count="1068" uniqueCount="429">
  <si>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</si>
  <si>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</si>
  <si>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</si>
  <si>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</si>
  <si>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</si>
  <si>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</si>
  <si>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</si>
  <si>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</si>
  <si>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</si>
  <si>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</si>
  <si>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</si>
  <si>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</si>
  <si>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</si>
  <si>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</si>
  <si>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</si>
  <si>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</si>
  <si>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</si>
  <si>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</si>
  <si>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</si>
  <si>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</si>
  <si>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</si>
  <si>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</si>
  <si>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</si>
  <si>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</si>
  <si>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</si>
  <si>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</si>
  <si>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</si>
  <si>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</si>
  <si>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</si>
  <si>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</si>
  <si>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</si>
  <si>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</si>
  <si>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</si>
  <si>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</si>
  <si>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</si>
  <si>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</si>
  <si>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</si>
  <si>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</si>
  <si>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</si>
  <si>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</si>
  <si>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</si>
  <si>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</si>
  <si>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</si>
  <si>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</si>
  <si>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</si>
  <si>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</si>
  <si>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</si>
  <si>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</si>
  <si>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</si>
  <si>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</si>
  <si>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</si>
  <si>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</si>
  <si>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</si>
  <si>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</si>
  <si>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</si>
  <si>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</si>
  <si>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</si>
  <si>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</si>
  <si>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</si>
  <si>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</si>
  <si>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</si>
  <si>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</si>
  <si>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</si>
  <si>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</si>
  <si>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</si>
  <si>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</si>
  <si>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</si>
  <si>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</si>
  <si>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</si>
  <si>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</si>
  <si>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</si>
  <si>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</si>
  <si>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</si>
  <si>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</si>
  <si>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</si>
  <si>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</si>
  <si>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</si>
  <si>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</si>
  <si>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</si>
  <si>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</si>
  <si>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</si>
  <si>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</si>
  <si>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</si>
  <si>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</si>
  <si>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</si>
  <si>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</si>
  <si>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</si>
  <si>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</si>
  <si>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</si>
  <si>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</si>
  <si>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</si>
  <si>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</si>
  <si>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</si>
  <si>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</si>
  <si>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</si>
  <si>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</si>
  <si>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</si>
  <si>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</si>
  <si>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</si>
  <si>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</si>
  <si>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</si>
  <si>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</si>
  <si>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</si>
  <si>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</si>
  <si>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</si>
  <si>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</si>
  <si>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</si>
  <si>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</si>
  <si>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</si>
  <si>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</si>
  <si>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</si>
  <si>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</si>
  <si>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</si>
  <si>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</si>
  <si>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</si>
  <si>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</si>
  <si>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</si>
  <si>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</si>
  <si>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</si>
  <si>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</si>
  <si>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</si>
  <si>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</si>
  <si>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</si>
  <si>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</si>
  <si>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</si>
  <si>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</si>
  <si>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</si>
  <si>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</si>
  <si>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</si>
  <si>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</si>
  <si>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</si>
  <si>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</si>
  <si>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</si>
  <si>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</si>
  <si>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</si>
  <si>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</si>
  <si>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</si>
  <si>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</si>
  <si>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</si>
  <si>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</si>
  <si>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</si>
  <si>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</si>
  <si>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</si>
  <si>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</si>
  <si>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</si>
  <si>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</si>
  <si>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</si>
  <si>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</si>
  <si>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</si>
  <si>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</si>
  <si>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</si>
  <si>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</si>
  <si>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</si>
  <si>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</si>
  <si>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</si>
  <si>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</si>
  <si>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</si>
  <si>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</si>
  <si>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</si>
  <si>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</si>
  <si>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</si>
  <si>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</si>
  <si>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</si>
  <si>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</si>
  <si>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</si>
  <si>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</si>
  <si>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</si>
  <si>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</si>
  <si>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</si>
  <si>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</si>
  <si>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</si>
  <si>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</si>
  <si>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</si>
  <si>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</si>
  <si>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</si>
  <si>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</si>
  <si>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</si>
  <si>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</si>
  <si>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</si>
  <si>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</si>
  <si>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</si>
  <si>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</si>
  <si>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</si>
  <si>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</si>
  <si>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</si>
  <si>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</si>
  <si>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</si>
  <si>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</si>
  <si>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</si>
  <si>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</si>
  <si>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</si>
  <si>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</si>
  <si>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</si>
  <si>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</si>
  <si>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</si>
  <si>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</si>
  <si>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</si>
  <si>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</si>
  <si>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</si>
  <si>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</si>
  <si>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</si>
  <si>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</si>
  <si>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</si>
  <si>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</si>
  <si>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</si>
  <si>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</si>
  <si>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</si>
  <si>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</si>
  <si>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</si>
  <si>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</si>
  <si>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</si>
  <si>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</si>
  <si>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</si>
  <si>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</si>
  <si>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</si>
  <si>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</si>
  <si>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</si>
  <si>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</si>
  <si>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</si>
  <si>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</si>
  <si>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</si>
  <si>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</si>
  <si>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</si>
  <si>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</si>
  <si>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</si>
  <si>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</si>
  <si>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</si>
  <si>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</si>
  <si>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</si>
  <si>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</si>
  <si>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</si>
  <si>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</si>
  <si>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</si>
  <si>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</si>
  <si>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</si>
  <si>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</si>
  <si>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</si>
  <si>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</si>
  <si>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</si>
  <si>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</si>
  <si>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</si>
  <si>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</si>
  <si>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</si>
  <si>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</si>
  <si>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</si>
  <si>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</si>
  <si>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</si>
  <si>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</si>
  <si>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</si>
  <si>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</si>
  <si>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</si>
  <si>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</si>
  <si>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</si>
  <si>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</si>
  <si>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</si>
  <si>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</si>
  <si>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</si>
  <si>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</si>
  <si>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</si>
  <si>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</si>
  <si>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</si>
  <si>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</si>
  <si>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</si>
  <si>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</si>
  <si>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</si>
  <si>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</si>
  <si>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</si>
  <si>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</si>
  <si>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</si>
  <si>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</si>
  <si>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</si>
  <si>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</si>
  <si>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</si>
  <si>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</si>
  <si>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</si>
  <si>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</si>
  <si>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</si>
  <si>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</si>
  <si>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</si>
  <si>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</si>
  <si>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</si>
  <si>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</si>
  <si>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</si>
  <si>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</si>
  <si>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</si>
  <si>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</si>
  <si>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</si>
  <si>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</si>
  <si>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</si>
  <si>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</si>
  <si>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</si>
  <si>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</si>
  <si>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</si>
  <si>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</si>
  <si>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</si>
  <si>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</si>
  <si>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</si>
  <si>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</si>
  <si>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</si>
  <si>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</si>
  <si>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</si>
  <si>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</si>
  <si>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</si>
  <si>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</si>
  <si>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</si>
  <si>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</si>
  <si>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</si>
  <si>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</si>
  <si>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</si>
  <si>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</si>
  <si>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</si>
  <si>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</si>
  <si>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</si>
  <si>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</si>
  <si>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</si>
  <si>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</si>
  <si>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</si>
  <si>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</si>
  <si>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</si>
  <si>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</si>
  <si>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</si>
  <si>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</si>
  <si>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</si>
  <si>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</si>
  <si>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</si>
  <si>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</si>
  <si>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</si>
  <si>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</si>
  <si>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</si>
  <si>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</si>
  <si>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</si>
  <si>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</si>
  <si>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</si>
  <si>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</si>
  <si>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</si>
  <si>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</si>
  <si>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</si>
  <si>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</si>
  <si>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</si>
  <si>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</si>
  <si>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</si>
  <si>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</si>
  <si>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</si>
  <si>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</si>
  <si>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</si>
  <si>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</si>
  <si>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</si>
  <si>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</si>
  <si>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</si>
  <si>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</si>
  <si>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</si>
  <si>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</si>
  <si>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</si>
  <si>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</si>
  <si>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</si>
  <si>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</si>
  <si>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</si>
  <si>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</si>
  <si>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</si>
  <si>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</si>
  <si>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</si>
  <si>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</si>
  <si>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</si>
  <si>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</si>
  <si>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</si>
  <si>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</si>
  <si>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</si>
  <si>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</si>
  <si>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</si>
  <si>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</si>
  <si>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</si>
  <si>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</si>
  <si>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</si>
  <si>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</si>
  <si>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</si>
  <si>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</si>
  <si>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</si>
  <si>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</si>
  <si>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</si>
  <si>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</si>
  <si>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</si>
  <si>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</si>
  <si>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</si>
  <si>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</si>
  <si>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</si>
  <si>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</si>
  <si>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</si>
  <si>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</si>
  <si>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</si>
  <si>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</si>
  <si>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</si>
  <si>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</si>
  <si>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</si>
  <si>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</si>
  <si>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</si>
  <si>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</si>
  <si>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</si>
  <si>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祁东县库区移民事务中心</t>
  </si>
  <si>
    <t>单位：402002_祁东县库区移民事务中心</t>
  </si>
  <si>
    <t>201</t>
  </si>
  <si>
    <t/>
  </si>
  <si>
    <t>一般公共服务支出</t>
  </si>
  <si>
    <t>01</t>
  </si>
  <si>
    <t>人大事务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</si>
  <si>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</si>
  <si>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</si>
  <si>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</si>
  <si>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</si>
  <si>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</si>
  <si>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</si>
  <si>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</si>
  <si>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</si>
  <si>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</si>
  <si>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</si>
  <si>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</si>
  <si>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</si>
  <si>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</si>
  <si>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</si>
  <si>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</si>
  <si>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213</t>
  </si>
  <si>
    <t>农林水支出</t>
  </si>
  <si>
    <t>03</t>
  </si>
  <si>
    <t>水利</t>
  </si>
  <si>
    <t>维修（护）费</t>
  </si>
  <si>
    <t>402</t>
  </si>
  <si>
    <t>402002</t>
  </si>
  <si>
    <t>移民工作专项经费</t>
  </si>
  <si>
    <t>排渍站运行维护费</t>
  </si>
  <si>
    <t>淹没区移民口粮款不足部分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</si>
</sst>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402002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84.75</v>
      </c>
      <c r="D6" s="170">
        <v>84.75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39.26</v>
      </c>
      <c r="D7" s="172">
        <v>39.26</v>
      </c>
      <c r="E7" s="172"/>
    </row>
    <row r="8" spans="1:5" s="42" customFormat="1" ht="26.45" customHeight="1">
      <c r="A8" s="171">
        <v>30102</v>
      </c>
      <c r="B8" s="171" t="s">
        <v>223</v>
      </c>
      <c r="C8" s="172">
        <v>11.83</v>
      </c>
      <c r="D8" s="172">
        <v>11.83</v>
      </c>
      <c r="E8" s="172"/>
    </row>
    <row r="9" spans="1:5" s="42" customFormat="1" ht="26.45" customHeight="1">
      <c r="A9" s="171">
        <v>30103</v>
      </c>
      <c r="B9" s="171" t="s">
        <v>224</v>
      </c>
      <c r="C9" s="172">
        <v>3.27</v>
      </c>
      <c r="D9" s="172">
        <v>3.27</v>
      </c>
      <c r="E9" s="172"/>
    </row>
    <row r="10" spans="1:5" s="42" customFormat="1" ht="26.45" customHeight="1">
      <c r="A10" s="171">
        <v>30107</v>
      </c>
      <c r="B10" s="171" t="s">
        <v>225</v>
      </c>
      <c r="C10" s="172">
        <v>7.14</v>
      </c>
      <c r="D10" s="172">
        <v>7.14</v>
      </c>
      <c r="E10" s="172"/>
    </row>
    <row r="11" spans="1:5" s="42" customFormat="1" ht="26.45" customHeight="1">
      <c r="A11" s="171">
        <v>30108</v>
      </c>
      <c r="B11" s="171" t="s">
        <v>226</v>
      </c>
      <c r="C11" s="172">
        <v>9.84</v>
      </c>
      <c r="D11" s="172">
        <v>9.84</v>
      </c>
      <c r="E11" s="172"/>
    </row>
    <row r="12" spans="1:5" s="42" customFormat="1" ht="26.45" customHeight="1">
      <c r="A12" s="171">
        <v>30110</v>
      </c>
      <c r="B12" s="171" t="s">
        <v>228</v>
      </c>
      <c r="C12" s="172">
        <v>4.18</v>
      </c>
      <c r="D12" s="172">
        <v>4.18</v>
      </c>
      <c r="E12" s="172"/>
    </row>
    <row r="13" spans="1:5" s="42" customFormat="1" ht="26.45" customHeight="1">
      <c r="A13" s="171">
        <v>30112</v>
      </c>
      <c r="B13" s="171" t="s">
        <v>230</v>
      </c>
      <c r="C13" s="172">
        <v>0.39</v>
      </c>
      <c r="D13" s="172">
        <v>0.39</v>
      </c>
      <c r="E13" s="172"/>
    </row>
    <row r="14" spans="1:5" s="42" customFormat="1" ht="26.45" customHeight="1">
      <c r="A14" s="171">
        <v>30113</v>
      </c>
      <c r="B14" s="171" t="s">
        <v>215</v>
      </c>
      <c r="C14" s="172">
        <v>7.38</v>
      </c>
      <c r="D14" s="172">
        <v>7.38</v>
      </c>
      <c r="E14" s="172"/>
    </row>
    <row r="15" spans="1:5" s="42" customFormat="1" ht="26.45" customHeight="1">
      <c r="A15" s="171">
        <v>30199</v>
      </c>
      <c r="B15" s="171" t="s">
        <v>216</v>
      </c>
      <c r="C15" s="172">
        <v>1.46</v>
      </c>
      <c r="D15" s="172">
        <v>1.46</v>
      </c>
      <c r="E15" s="172"/>
    </row>
    <row r="16" spans="1:5" s="42" customFormat="1" ht="26.45" customHeight="1">
      <c r="A16" s="165">
        <v>302</v>
      </c>
      <c r="B16" s="165" t="s">
        <v>261</v>
      </c>
      <c r="C16" s="170">
        <v>13.790000000000003</v>
      </c>
      <c r="D16" s="170"/>
      <c r="E16" s="170">
        <v>13.790000000000003</v>
      </c>
    </row>
    <row r="17" spans="1:5" s="42" customFormat="1" ht="26.45" customHeight="1">
      <c r="A17" s="171">
        <v>30201</v>
      </c>
      <c r="B17" s="171" t="s">
        <v>264</v>
      </c>
      <c r="C17" s="172">
        <v>4</v>
      </c>
      <c r="D17" s="172"/>
      <c r="E17" s="172">
        <v>4</v>
      </c>
    </row>
    <row r="18" spans="1:5" s="42" customFormat="1" ht="26.45" customHeight="1">
      <c r="A18" s="171">
        <v>30202</v>
      </c>
      <c r="B18" s="171" t="s">
        <v>265</v>
      </c>
      <c r="C18" s="172">
        <v>0.5</v>
      </c>
      <c r="D18" s="172"/>
      <c r="E18" s="172">
        <v>0.5</v>
      </c>
    </row>
    <row r="19" spans="1:5" s="42" customFormat="1" ht="26.45" customHeight="1">
      <c r="A19" s="171">
        <v>30206</v>
      </c>
      <c r="B19" s="171" t="s">
        <v>269</v>
      </c>
      <c r="C19" s="172">
        <v>0.9</v>
      </c>
      <c r="D19" s="172"/>
      <c r="E19" s="172">
        <v>0.9</v>
      </c>
    </row>
    <row r="20" spans="1:5" s="42" customFormat="1" ht="26.45" customHeight="1">
      <c r="A20" s="171">
        <v>30211</v>
      </c>
      <c r="B20" s="171" t="s">
        <v>273</v>
      </c>
      <c r="C20" s="172">
        <v>1.2</v>
      </c>
      <c r="D20" s="172"/>
      <c r="E20" s="172">
        <v>1.2</v>
      </c>
    </row>
    <row r="21" spans="1:5" s="42" customFormat="1" ht="26.45" customHeight="1">
      <c r="A21" s="171">
        <v>30213</v>
      </c>
      <c r="B21" s="171" t="s">
        <v>423</v>
      </c>
      <c r="C21" s="172">
        <v>1</v>
      </c>
      <c r="D21" s="172"/>
      <c r="E21" s="172">
        <v>1</v>
      </c>
    </row>
    <row r="22" spans="1:5" s="42" customFormat="1" ht="26.45" customHeight="1">
      <c r="A22" s="171">
        <v>30228</v>
      </c>
      <c r="B22" s="171" t="s">
        <v>279</v>
      </c>
      <c r="C22" s="172">
        <v>1.84</v>
      </c>
      <c r="D22" s="172"/>
      <c r="E22" s="172">
        <v>1.84</v>
      </c>
    </row>
    <row r="23" spans="1:5" s="42" customFormat="1" ht="26.45" customHeight="1">
      <c r="A23" s="171">
        <v>30239</v>
      </c>
      <c r="B23" s="171" t="s">
        <v>281</v>
      </c>
      <c r="C23" s="172">
        <v>4.1900000000000004</v>
      </c>
      <c r="D23" s="172"/>
      <c r="E23" s="172">
        <v>4.1900000000000004</v>
      </c>
    </row>
    <row r="24" spans="1:5" s="42" customFormat="1" ht="26.45" customHeight="1">
      <c r="A24" s="171">
        <v>30299</v>
      </c>
      <c r="B24" s="171" t="s">
        <v>260</v>
      </c>
      <c r="C24" s="172">
        <v>0.16</v>
      </c>
      <c r="D24" s="172"/>
      <c r="E24" s="172">
        <v>0.16</v>
      </c>
    </row>
    <row r="25" spans="1:5" s="42" customFormat="1" ht="26.45" customHeight="1">
      <c r="A25" s="165">
        <v>303</v>
      </c>
      <c r="B25" s="165" t="s">
        <v>175</v>
      </c>
      <c r="C25" s="170">
        <v>7.0000000000000007E-2</v>
      </c>
      <c r="D25" s="170">
        <v>7.0000000000000007E-2</v>
      </c>
      <c r="E25" s="170"/>
    </row>
    <row r="26" spans="1:5" s="42" customFormat="1" ht="26.45" customHeight="1">
      <c r="A26" s="171">
        <v>30399</v>
      </c>
      <c r="B26" s="171" t="s">
        <v>239</v>
      </c>
      <c r="C26" s="172">
        <v>7.0000000000000007E-2</v>
      </c>
      <c r="D26" s="172">
        <v>7.0000000000000007E-2</v>
      </c>
      <c r="E26" s="172"/>
    </row>
    <row r="27" spans="1:5" s="42" customFormat="1" ht="26.45" customHeight="1">
      <c r="A27" s="171"/>
      <c r="B27" s="171" t="s">
        <v>133</v>
      </c>
      <c r="C27" s="172">
        <v>98.61</v>
      </c>
      <c r="D27" s="172">
        <v>84.82</v>
      </c>
      <c r="E27" s="172">
        <v>13.790000000000003</v>
      </c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84.75</v>
      </c>
      <c r="G6" s="153">
        <f t="shared" si="0"/>
        <v>84.75</v>
      </c>
      <c r="H6" s="153">
        <f t="shared" si="0"/>
        <v>61.5</v>
      </c>
      <c r="I6" s="153">
        <f t="shared" si="0"/>
        <v>14.41</v>
      </c>
      <c r="J6" s="153">
        <f t="shared" si="0"/>
        <v>7.38</v>
      </c>
      <c r="K6" s="153">
        <f t="shared" si="0"/>
        <v>1.46</v>
      </c>
      <c r="L6" s="153">
        <f t="shared" si="0"/>
        <v>0</v>
      </c>
      <c r="M6" s="153">
        <f t="shared" si="0"/>
        <v>0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402</v>
      </c>
      <c r="E7" s="147" t="s">
        <v>397</v>
      </c>
      <c r="F7" s="153">
        <f t="shared" ref="F7:N7" si="1">SUM(F9:F12)</f>
        <v>84.75</v>
      </c>
      <c r="G7" s="153">
        <f t="shared" si="1"/>
        <v>84.75</v>
      </c>
      <c r="H7" s="153">
        <f t="shared" si="1"/>
        <v>61.5</v>
      </c>
      <c r="I7" s="153">
        <f t="shared" si="1"/>
        <v>14.41</v>
      </c>
      <c r="J7" s="153">
        <f t="shared" si="1"/>
        <v>7.38</v>
      </c>
      <c r="K7" s="153">
        <f t="shared" si="1"/>
        <v>1.46</v>
      </c>
      <c r="L7" s="153">
        <f t="shared" si="1"/>
        <v>0</v>
      </c>
      <c r="M7" s="153">
        <f t="shared" si="1"/>
        <v>0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402002</v>
      </c>
      <c r="E8" s="147" t="s">
        <v>397</v>
      </c>
      <c r="F8" s="153">
        <f t="shared" ref="F8:N8" si="2">SUM(F9:F12)</f>
        <v>84.75</v>
      </c>
      <c r="G8" s="153">
        <f t="shared" si="2"/>
        <v>84.75</v>
      </c>
      <c r="H8" s="153">
        <f t="shared" si="2"/>
        <v>61.5</v>
      </c>
      <c r="I8" s="153">
        <f t="shared" si="2"/>
        <v>14.41</v>
      </c>
      <c r="J8" s="153">
        <f t="shared" si="2"/>
        <v>7.38</v>
      </c>
      <c r="K8" s="153">
        <f t="shared" si="2"/>
        <v>1.46</v>
      </c>
      <c r="L8" s="153">
        <f t="shared" si="2"/>
        <v>0</v>
      </c>
      <c r="M8" s="153">
        <f t="shared" si="2"/>
        <v>0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1">
        <v>63.35</v>
      </c>
      <c r="G9" s="151">
        <v>63.35</v>
      </c>
      <c r="H9" s="154">
        <v>61.5</v>
      </c>
      <c r="I9" s="154">
        <v>0.39</v>
      </c>
      <c r="J9" s="154"/>
      <c r="K9" s="154">
        <v>1.46</v>
      </c>
      <c r="L9" s="151"/>
      <c r="M9" s="154"/>
      <c r="N9" s="154"/>
    </row>
    <row r="10" spans="1:14" s="32" customFormat="1" ht="22.9" customHeight="1">
      <c r="A10" s="148" t="s">
        <v>405</v>
      </c>
      <c r="B10" s="148" t="s">
        <v>407</v>
      </c>
      <c r="C10" s="148" t="s">
        <v>407</v>
      </c>
      <c r="D10" s="149">
        <v>402002</v>
      </c>
      <c r="E10" s="150" t="s">
        <v>409</v>
      </c>
      <c r="F10" s="151">
        <v>9.84</v>
      </c>
      <c r="G10" s="151">
        <v>9.84</v>
      </c>
      <c r="H10" s="154"/>
      <c r="I10" s="154">
        <v>9.84</v>
      </c>
      <c r="J10" s="154"/>
      <c r="K10" s="154"/>
      <c r="L10" s="151"/>
      <c r="M10" s="154"/>
      <c r="N10" s="154"/>
    </row>
    <row r="11" spans="1:14" s="32" customFormat="1" ht="22.9" customHeight="1">
      <c r="A11" s="148" t="s">
        <v>410</v>
      </c>
      <c r="B11" s="148" t="s">
        <v>412</v>
      </c>
      <c r="C11" s="148" t="s">
        <v>414</v>
      </c>
      <c r="D11" s="149">
        <v>402002</v>
      </c>
      <c r="E11" s="150" t="s">
        <v>415</v>
      </c>
      <c r="F11" s="151">
        <v>4.18</v>
      </c>
      <c r="G11" s="151">
        <v>4.18</v>
      </c>
      <c r="H11" s="154"/>
      <c r="I11" s="154">
        <v>4.18</v>
      </c>
      <c r="J11" s="154"/>
      <c r="K11" s="154"/>
      <c r="L11" s="151"/>
      <c r="M11" s="154"/>
      <c r="N11" s="154"/>
    </row>
    <row r="12" spans="1:14" s="32" customFormat="1" ht="22.9" customHeight="1">
      <c r="A12" s="148" t="s">
        <v>416</v>
      </c>
      <c r="B12" s="148" t="s">
        <v>414</v>
      </c>
      <c r="C12" s="148" t="s">
        <v>402</v>
      </c>
      <c r="D12" s="149">
        <v>402002</v>
      </c>
      <c r="E12" s="150" t="s">
        <v>215</v>
      </c>
      <c r="F12" s="151">
        <v>7.38</v>
      </c>
      <c r="G12" s="151">
        <v>7.38</v>
      </c>
      <c r="H12" s="154"/>
      <c r="I12" s="154"/>
      <c r="J12" s="154">
        <v>7.38</v>
      </c>
      <c r="K12" s="154"/>
      <c r="L12" s="151"/>
      <c r="M12" s="154"/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84.75</v>
      </c>
      <c r="G6" s="146">
        <f t="shared" si="0"/>
        <v>68.88</v>
      </c>
      <c r="H6" s="146">
        <f t="shared" si="0"/>
        <v>39.26</v>
      </c>
      <c r="I6" s="146">
        <f t="shared" si="0"/>
        <v>11.83</v>
      </c>
      <c r="J6" s="146">
        <f t="shared" si="0"/>
        <v>3.27</v>
      </c>
      <c r="K6" s="146">
        <f t="shared" si="0"/>
        <v>7.14</v>
      </c>
      <c r="L6" s="146">
        <f t="shared" si="0"/>
        <v>14.41</v>
      </c>
      <c r="M6" s="146">
        <f t="shared" si="0"/>
        <v>9.84</v>
      </c>
      <c r="N6" s="146">
        <f t="shared" si="0"/>
        <v>0</v>
      </c>
      <c r="O6" s="146">
        <f t="shared" si="0"/>
        <v>4.18</v>
      </c>
      <c r="P6" s="146">
        <f t="shared" si="0"/>
        <v>0</v>
      </c>
      <c r="Q6" s="146">
        <f t="shared" si="0"/>
        <v>0.39</v>
      </c>
      <c r="R6" s="146">
        <f t="shared" si="0"/>
        <v>7.38</v>
      </c>
      <c r="S6" s="146">
        <f t="shared" si="0"/>
        <v>1.46</v>
      </c>
      <c r="T6" s="146">
        <f t="shared" si="0"/>
        <v>0</v>
      </c>
      <c r="U6" s="146">
        <f t="shared" si="0"/>
        <v>0</v>
      </c>
      <c r="V6" s="146">
        <f t="shared" si="0"/>
        <v>1.46</v>
      </c>
    </row>
    <row r="7" spans="1:22" ht="22.9" customHeight="1">
      <c r="A7" s="144"/>
      <c r="B7" s="144"/>
      <c r="C7" s="144"/>
      <c r="D7" s="147">
        <v>402</v>
      </c>
      <c r="E7" s="147" t="s">
        <v>397</v>
      </c>
      <c r="F7" s="146">
        <f t="shared" ref="F7:V7" si="1">SUM(F9:F12)</f>
        <v>84.75</v>
      </c>
      <c r="G7" s="146">
        <f t="shared" si="1"/>
        <v>68.88</v>
      </c>
      <c r="H7" s="146">
        <f t="shared" si="1"/>
        <v>39.26</v>
      </c>
      <c r="I7" s="146">
        <f t="shared" si="1"/>
        <v>11.83</v>
      </c>
      <c r="J7" s="146">
        <f t="shared" si="1"/>
        <v>3.27</v>
      </c>
      <c r="K7" s="146">
        <f t="shared" si="1"/>
        <v>7.14</v>
      </c>
      <c r="L7" s="146">
        <f t="shared" si="1"/>
        <v>14.41</v>
      </c>
      <c r="M7" s="146">
        <f t="shared" si="1"/>
        <v>9.84</v>
      </c>
      <c r="N7" s="146">
        <f t="shared" si="1"/>
        <v>0</v>
      </c>
      <c r="O7" s="146">
        <f t="shared" si="1"/>
        <v>4.18</v>
      </c>
      <c r="P7" s="146">
        <f t="shared" si="1"/>
        <v>0</v>
      </c>
      <c r="Q7" s="146">
        <f t="shared" si="1"/>
        <v>0.39</v>
      </c>
      <c r="R7" s="146">
        <f t="shared" si="1"/>
        <v>7.38</v>
      </c>
      <c r="S7" s="146">
        <f t="shared" si="1"/>
        <v>1.46</v>
      </c>
      <c r="T7" s="146">
        <f t="shared" si="1"/>
        <v>0</v>
      </c>
      <c r="U7" s="146">
        <f t="shared" si="1"/>
        <v>0</v>
      </c>
      <c r="V7" s="146">
        <f t="shared" si="1"/>
        <v>1.46</v>
      </c>
    </row>
    <row r="8" spans="1:22" ht="22.9" customHeight="1">
      <c r="A8" s="144"/>
      <c r="B8" s="144"/>
      <c r="C8" s="144"/>
      <c r="D8" s="147">
        <v>402002</v>
      </c>
      <c r="E8" s="147" t="s">
        <v>397</v>
      </c>
      <c r="F8" s="146">
        <f t="shared" ref="F8:V8" si="2">SUM(F9:F12)</f>
        <v>84.75</v>
      </c>
      <c r="G8" s="146">
        <f t="shared" si="2"/>
        <v>68.88</v>
      </c>
      <c r="H8" s="146">
        <f t="shared" si="2"/>
        <v>39.26</v>
      </c>
      <c r="I8" s="146">
        <f t="shared" si="2"/>
        <v>11.83</v>
      </c>
      <c r="J8" s="146">
        <f t="shared" si="2"/>
        <v>3.27</v>
      </c>
      <c r="K8" s="146">
        <f t="shared" si="2"/>
        <v>7.14</v>
      </c>
      <c r="L8" s="146">
        <f t="shared" si="2"/>
        <v>14.41</v>
      </c>
      <c r="M8" s="146">
        <f t="shared" si="2"/>
        <v>9.84</v>
      </c>
      <c r="N8" s="146">
        <f t="shared" si="2"/>
        <v>0</v>
      </c>
      <c r="O8" s="146">
        <f t="shared" si="2"/>
        <v>4.18</v>
      </c>
      <c r="P8" s="146">
        <f t="shared" si="2"/>
        <v>0</v>
      </c>
      <c r="Q8" s="146">
        <f t="shared" si="2"/>
        <v>0.39</v>
      </c>
      <c r="R8" s="146">
        <f t="shared" si="2"/>
        <v>7.38</v>
      </c>
      <c r="S8" s="146">
        <f t="shared" si="2"/>
        <v>1.46</v>
      </c>
      <c r="T8" s="146">
        <f t="shared" si="2"/>
        <v>0</v>
      </c>
      <c r="U8" s="146">
        <f t="shared" si="2"/>
        <v>0</v>
      </c>
      <c r="V8" s="146">
        <f t="shared" si="2"/>
        <v>1.46</v>
      </c>
    </row>
    <row r="9" spans="1:22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1">
        <v>63.35</v>
      </c>
      <c r="G9" s="154">
        <v>61.5</v>
      </c>
      <c r="H9" s="154">
        <v>39.26</v>
      </c>
      <c r="I9" s="154">
        <v>11.83</v>
      </c>
      <c r="J9" s="154">
        <v>3.27</v>
      </c>
      <c r="K9" s="154">
        <v>7.14</v>
      </c>
      <c r="L9" s="151">
        <v>0.39</v>
      </c>
      <c r="M9" s="154"/>
      <c r="N9" s="154"/>
      <c r="O9" s="154"/>
      <c r="P9" s="154"/>
      <c r="Q9" s="154">
        <v>0.39</v>
      </c>
      <c r="R9" s="154"/>
      <c r="S9" s="151">
        <v>1.46</v>
      </c>
      <c r="T9" s="154"/>
      <c r="U9" s="154"/>
      <c r="V9" s="154">
        <v>1.46</v>
      </c>
    </row>
    <row r="10" spans="1:22" s="32" customFormat="1" ht="22.9" customHeight="1">
      <c r="A10" s="148" t="s">
        <v>405</v>
      </c>
      <c r="B10" s="148" t="s">
        <v>407</v>
      </c>
      <c r="C10" s="148" t="s">
        <v>407</v>
      </c>
      <c r="D10" s="149">
        <v>402002</v>
      </c>
      <c r="E10" s="150" t="s">
        <v>409</v>
      </c>
      <c r="F10" s="151">
        <v>9.84</v>
      </c>
      <c r="G10" s="154"/>
      <c r="H10" s="154"/>
      <c r="I10" s="154"/>
      <c r="J10" s="154"/>
      <c r="K10" s="154"/>
      <c r="L10" s="151">
        <v>9.84</v>
      </c>
      <c r="M10" s="154">
        <v>9.84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410</v>
      </c>
      <c r="B11" s="148" t="s">
        <v>412</v>
      </c>
      <c r="C11" s="148" t="s">
        <v>414</v>
      </c>
      <c r="D11" s="149">
        <v>402002</v>
      </c>
      <c r="E11" s="150" t="s">
        <v>415</v>
      </c>
      <c r="F11" s="151">
        <v>4.18</v>
      </c>
      <c r="G11" s="154"/>
      <c r="H11" s="154"/>
      <c r="I11" s="154"/>
      <c r="J11" s="154"/>
      <c r="K11" s="154"/>
      <c r="L11" s="151">
        <v>4.18</v>
      </c>
      <c r="M11" s="154"/>
      <c r="N11" s="154"/>
      <c r="O11" s="154">
        <v>4.18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416</v>
      </c>
      <c r="B12" s="148" t="s">
        <v>414</v>
      </c>
      <c r="C12" s="148" t="s">
        <v>402</v>
      </c>
      <c r="D12" s="149">
        <v>402002</v>
      </c>
      <c r="E12" s="150" t="s">
        <v>215</v>
      </c>
      <c r="F12" s="151">
        <v>7.38</v>
      </c>
      <c r="G12" s="154">
        <v>7.38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7.38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7.0000000000000007E-2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7.0000000000000007E-2</v>
      </c>
    </row>
    <row r="7" spans="1:11" ht="22.9" customHeight="1">
      <c r="A7" s="144"/>
      <c r="B7" s="144"/>
      <c r="C7" s="144"/>
      <c r="D7" s="147">
        <v>402</v>
      </c>
      <c r="E7" s="147" t="s">
        <v>397</v>
      </c>
      <c r="F7" s="146">
        <f t="shared" ref="F7:K7" si="1">SUM(F9:F9)</f>
        <v>7.0000000000000007E-2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7.0000000000000007E-2</v>
      </c>
    </row>
    <row r="8" spans="1:11" ht="22.9" customHeight="1">
      <c r="A8" s="144"/>
      <c r="B8" s="144"/>
      <c r="C8" s="144"/>
      <c r="D8" s="147">
        <v>402002</v>
      </c>
      <c r="E8" s="147" t="s">
        <v>397</v>
      </c>
      <c r="F8" s="146">
        <f t="shared" ref="F8:K8" si="2">SUM(F9:F9)</f>
        <v>7.0000000000000007E-2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7.0000000000000007E-2</v>
      </c>
    </row>
    <row r="9" spans="1:11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1">
        <v>7.0000000000000007E-2</v>
      </c>
      <c r="G9" s="154"/>
      <c r="H9" s="154"/>
      <c r="I9" s="154"/>
      <c r="J9" s="154"/>
      <c r="K9" s="154">
        <v>7.0000000000000007E-2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7.0000000000000007E-2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7.0000000000000007E-2</v>
      </c>
    </row>
    <row r="7" spans="1:18" ht="22.9" customHeight="1">
      <c r="A7" s="144"/>
      <c r="B7" s="144"/>
      <c r="C7" s="144"/>
      <c r="D7" s="147">
        <v>402</v>
      </c>
      <c r="E7" s="147" t="s">
        <v>397</v>
      </c>
      <c r="F7" s="146">
        <f t="shared" ref="F7:R7" si="1">SUM(F9:F9)</f>
        <v>7.0000000000000007E-2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7.0000000000000007E-2</v>
      </c>
    </row>
    <row r="8" spans="1:18" ht="22.9" customHeight="1">
      <c r="A8" s="144"/>
      <c r="B8" s="144"/>
      <c r="C8" s="144"/>
      <c r="D8" s="147">
        <v>402002</v>
      </c>
      <c r="E8" s="147" t="s">
        <v>397</v>
      </c>
      <c r="F8" s="146">
        <f t="shared" ref="F8:R8" si="2">SUM(F9:F9)</f>
        <v>7.0000000000000007E-2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7.0000000000000007E-2</v>
      </c>
    </row>
    <row r="9" spans="1:18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1">
        <v>7.0000000000000007E-2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7.0000000000000007E-2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12.790000000000003</v>
      </c>
      <c r="G6" s="153">
        <f t="shared" si="0"/>
        <v>12.790000000000003</v>
      </c>
      <c r="H6" s="153">
        <f t="shared" si="0"/>
        <v>12.630000000000003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0.16</v>
      </c>
      <c r="R6" s="153">
        <f t="shared" si="0"/>
        <v>0</v>
      </c>
      <c r="S6" s="153">
        <f t="shared" si="0"/>
        <v>0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402</v>
      </c>
      <c r="E7" s="147" t="s">
        <v>397</v>
      </c>
      <c r="F7" s="153">
        <f t="shared" ref="F7:T7" si="1">SUM(F9:F9)</f>
        <v>12.790000000000003</v>
      </c>
      <c r="G7" s="153">
        <f t="shared" si="1"/>
        <v>12.790000000000003</v>
      </c>
      <c r="H7" s="153">
        <f t="shared" si="1"/>
        <v>12.630000000000003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0.16</v>
      </c>
      <c r="R7" s="153">
        <f t="shared" si="1"/>
        <v>0</v>
      </c>
      <c r="S7" s="153">
        <f t="shared" si="1"/>
        <v>0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402002</v>
      </c>
      <c r="E8" s="147" t="s">
        <v>397</v>
      </c>
      <c r="F8" s="153">
        <f t="shared" ref="F8:T8" si="2">SUM(F9:F9)</f>
        <v>12.790000000000003</v>
      </c>
      <c r="G8" s="153">
        <f t="shared" si="2"/>
        <v>12.790000000000003</v>
      </c>
      <c r="H8" s="153">
        <f t="shared" si="2"/>
        <v>12.630000000000003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0.16</v>
      </c>
      <c r="R8" s="153">
        <f t="shared" si="2"/>
        <v>0</v>
      </c>
      <c r="S8" s="153">
        <f t="shared" si="2"/>
        <v>0</v>
      </c>
      <c r="T8" s="153">
        <f t="shared" si="2"/>
        <v>0</v>
      </c>
    </row>
    <row r="9" spans="1:20" s="32" customFormat="1" ht="22.9" customHeight="1">
      <c r="A9" s="148" t="s">
        <v>419</v>
      </c>
      <c r="B9" s="148" t="s">
        <v>421</v>
      </c>
      <c r="C9" s="148" t="s">
        <v>402</v>
      </c>
      <c r="D9" s="149">
        <v>402002</v>
      </c>
      <c r="E9" s="150" t="s">
        <v>404</v>
      </c>
      <c r="F9" s="151">
        <v>12.790000000000003</v>
      </c>
      <c r="G9" s="154">
        <v>12.790000000000003</v>
      </c>
      <c r="H9" s="154">
        <v>12.630000000000003</v>
      </c>
      <c r="I9" s="154"/>
      <c r="J9" s="154"/>
      <c r="K9" s="154"/>
      <c r="L9" s="154"/>
      <c r="M9" s="154"/>
      <c r="N9" s="154"/>
      <c r="O9" s="154"/>
      <c r="P9" s="154"/>
      <c r="Q9" s="154">
        <v>0.16</v>
      </c>
      <c r="R9" s="154"/>
      <c r="S9" s="154"/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12.790000000000001</v>
      </c>
      <c r="G6" s="153">
        <f t="shared" si="0"/>
        <v>4</v>
      </c>
      <c r="H6" s="153">
        <f t="shared" si="0"/>
        <v>0.5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0.9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1.2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1.84</v>
      </c>
      <c r="AC6" s="153">
        <f t="shared" si="0"/>
        <v>0</v>
      </c>
      <c r="AD6" s="153">
        <f t="shared" si="0"/>
        <v>0</v>
      </c>
      <c r="AE6" s="153">
        <f t="shared" si="0"/>
        <v>4.1900000000000004</v>
      </c>
      <c r="AF6" s="153">
        <f t="shared" si="0"/>
        <v>0</v>
      </c>
      <c r="AG6" s="153">
        <f t="shared" si="0"/>
        <v>0.16</v>
      </c>
    </row>
    <row r="7" spans="1:33" ht="22.9" customHeight="1">
      <c r="A7" s="144"/>
      <c r="B7" s="144"/>
      <c r="C7" s="144"/>
      <c r="D7" s="147">
        <v>402</v>
      </c>
      <c r="E7" s="147" t="s">
        <v>397</v>
      </c>
      <c r="F7" s="153">
        <f t="shared" ref="F7:AG7" si="1">SUM(F9:F9)</f>
        <v>12.790000000000001</v>
      </c>
      <c r="G7" s="153">
        <f t="shared" si="1"/>
        <v>4</v>
      </c>
      <c r="H7" s="153">
        <f t="shared" si="1"/>
        <v>0.5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0.9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1.2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1.84</v>
      </c>
      <c r="AC7" s="153">
        <f t="shared" si="1"/>
        <v>0</v>
      </c>
      <c r="AD7" s="153">
        <f t="shared" si="1"/>
        <v>0</v>
      </c>
      <c r="AE7" s="153">
        <f t="shared" si="1"/>
        <v>4.1900000000000004</v>
      </c>
      <c r="AF7" s="153">
        <f t="shared" si="1"/>
        <v>0</v>
      </c>
      <c r="AG7" s="153">
        <f t="shared" si="1"/>
        <v>0.16</v>
      </c>
    </row>
    <row r="8" spans="1:33" ht="22.9" customHeight="1">
      <c r="A8" s="144"/>
      <c r="B8" s="144"/>
      <c r="C8" s="144"/>
      <c r="D8" s="147">
        <v>402002</v>
      </c>
      <c r="E8" s="147" t="s">
        <v>397</v>
      </c>
      <c r="F8" s="153">
        <f t="shared" ref="F8:AG8" si="2">SUM(F9:F9)</f>
        <v>12.790000000000001</v>
      </c>
      <c r="G8" s="153">
        <f t="shared" si="2"/>
        <v>4</v>
      </c>
      <c r="H8" s="153">
        <f t="shared" si="2"/>
        <v>0.5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0.9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1.2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1.84</v>
      </c>
      <c r="AC8" s="153">
        <f t="shared" si="2"/>
        <v>0</v>
      </c>
      <c r="AD8" s="153">
        <f t="shared" si="2"/>
        <v>0</v>
      </c>
      <c r="AE8" s="153">
        <f t="shared" si="2"/>
        <v>4.1900000000000004</v>
      </c>
      <c r="AF8" s="153">
        <f t="shared" si="2"/>
        <v>0</v>
      </c>
      <c r="AG8" s="153">
        <f t="shared" si="2"/>
        <v>0.16</v>
      </c>
    </row>
    <row r="9" spans="1:33" s="32" customFormat="1" ht="22.9" customHeight="1">
      <c r="A9" s="148" t="s">
        <v>419</v>
      </c>
      <c r="B9" s="148" t="s">
        <v>421</v>
      </c>
      <c r="C9" s="148" t="s">
        <v>402</v>
      </c>
      <c r="D9" s="149">
        <v>402002</v>
      </c>
      <c r="E9" s="150" t="s">
        <v>404</v>
      </c>
      <c r="F9" s="154">
        <v>12.790000000000001</v>
      </c>
      <c r="G9" s="154">
        <v>4</v>
      </c>
      <c r="H9" s="154">
        <v>0.5</v>
      </c>
      <c r="I9" s="154"/>
      <c r="J9" s="154"/>
      <c r="K9" s="154"/>
      <c r="L9" s="154">
        <v>0.9</v>
      </c>
      <c r="M9" s="154"/>
      <c r="N9" s="154"/>
      <c r="O9" s="154"/>
      <c r="P9" s="154">
        <v>1.2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>
        <v>1.84</v>
      </c>
      <c r="AC9" s="154"/>
      <c r="AD9" s="154"/>
      <c r="AE9" s="154">
        <v>4.1900000000000004</v>
      </c>
      <c r="AF9" s="154"/>
      <c r="AG9" s="154">
        <v>0.16</v>
      </c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402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402002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SUM(C9:C11)</f>
        <v>56</v>
      </c>
      <c r="D7" s="146">
        <f t="shared" si="0"/>
        <v>56</v>
      </c>
      <c r="E7" s="146">
        <f t="shared" si="0"/>
        <v>56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56</v>
      </c>
      <c r="N7" s="146">
        <f t="shared" si="0"/>
        <v>0</v>
      </c>
    </row>
    <row r="8" spans="1:14" ht="22.9" customHeight="1">
      <c r="A8" s="175" t="s">
        <v>424</v>
      </c>
      <c r="B8" s="147" t="s">
        <v>397</v>
      </c>
      <c r="C8" s="146">
        <f t="shared" ref="C8:N8" si="1">SUM(C9:C11)</f>
        <v>56</v>
      </c>
      <c r="D8" s="146">
        <f t="shared" si="1"/>
        <v>56</v>
      </c>
      <c r="E8" s="146">
        <f t="shared" si="1"/>
        <v>56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56</v>
      </c>
      <c r="N8" s="146">
        <f t="shared" si="1"/>
        <v>0</v>
      </c>
    </row>
    <row r="9" spans="1:14" s="32" customFormat="1" ht="22.9" customHeight="1">
      <c r="A9" s="176" t="s">
        <v>425</v>
      </c>
      <c r="B9" s="149" t="s">
        <v>426</v>
      </c>
      <c r="C9" s="151">
        <v>6</v>
      </c>
      <c r="D9" s="151">
        <v>6</v>
      </c>
      <c r="E9" s="151">
        <v>6</v>
      </c>
      <c r="F9" s="151"/>
      <c r="G9" s="151"/>
      <c r="H9" s="151"/>
      <c r="I9" s="151"/>
      <c r="J9" s="151"/>
      <c r="K9" s="151"/>
      <c r="L9" s="151"/>
      <c r="M9" s="151">
        <v>6</v>
      </c>
      <c r="N9" s="150"/>
    </row>
    <row r="10" spans="1:14" s="32" customFormat="1" ht="22.9" customHeight="1">
      <c r="A10" s="176" t="s">
        <v>425</v>
      </c>
      <c r="B10" s="149" t="s">
        <v>427</v>
      </c>
      <c r="C10" s="151">
        <v>30</v>
      </c>
      <c r="D10" s="151">
        <v>30</v>
      </c>
      <c r="E10" s="151">
        <v>30</v>
      </c>
      <c r="F10" s="151"/>
      <c r="G10" s="151"/>
      <c r="H10" s="151"/>
      <c r="I10" s="151"/>
      <c r="J10" s="151"/>
      <c r="K10" s="151"/>
      <c r="L10" s="151"/>
      <c r="M10" s="151">
        <v>30</v>
      </c>
      <c r="N10" s="150"/>
    </row>
    <row r="11" spans="1:14" s="32" customFormat="1" ht="22.9" customHeight="1">
      <c r="A11" s="176" t="s">
        <v>425</v>
      </c>
      <c r="B11" s="149" t="s">
        <v>428</v>
      </c>
      <c r="C11" s="151">
        <v>20</v>
      </c>
      <c r="D11" s="151">
        <v>20</v>
      </c>
      <c r="E11" s="151">
        <v>20</v>
      </c>
      <c r="F11" s="151"/>
      <c r="G11" s="151"/>
      <c r="H11" s="151"/>
      <c r="I11" s="151"/>
      <c r="J11" s="151"/>
      <c r="K11" s="151"/>
      <c r="L11" s="151"/>
      <c r="M11" s="151">
        <v>20</v>
      </c>
      <c r="N11" s="150"/>
    </row>
    <row r="12" spans="1:14" s="32" customFormat="1" ht="22.9" customHeight="1">
      <c r="A12" s="174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4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4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4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4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4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4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39"/>
  <sheetViews>
    <sheetView workbookViewId="0">
      <pane ySplit="5" topLeftCell="A14" activePane="bottomLeft" state="frozen"/>
      <selection pane="bottomLeft" activeCell="A18" sqref="A18:XFD3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402002</v>
      </c>
      <c r="B6" s="18" t="s">
        <v>397</v>
      </c>
      <c r="C6" s="15">
        <v>56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402002</v>
      </c>
      <c r="B7" s="100" t="s">
        <v>426</v>
      </c>
      <c r="C7" s="101">
        <v>6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402002</v>
      </c>
      <c r="B18" s="100" t="s">
        <v>427</v>
      </c>
      <c r="C18" s="101">
        <v>30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402002</v>
      </c>
      <c r="B29" s="100" t="s">
        <v>428</v>
      </c>
      <c r="C29" s="101">
        <v>20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</sheetData>
  <mergeCells count="29"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402002</v>
      </c>
      <c r="B8" s="100" t="s">
        <v>397</v>
      </c>
      <c r="C8" s="101">
        <v>154.61000000000001</v>
      </c>
      <c r="D8" s="101">
        <v>154.61000000000001</v>
      </c>
      <c r="E8" s="101"/>
      <c r="F8" s="101"/>
      <c r="G8" s="101"/>
      <c r="H8" s="101">
        <v>98.61</v>
      </c>
      <c r="I8" s="101">
        <v>56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单位名称：祁东县库区移民事务中心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单位名称：祁东县库区移民事务中心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单位名称：祁东县库区移民事务中心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154.61000000000001</v>
      </c>
      <c r="C6" s="78" t="s">
        <v>38</v>
      </c>
      <c r="D6" s="14">
        <v>63.42</v>
      </c>
      <c r="E6" s="11" t="s">
        <v>39</v>
      </c>
      <c r="F6" s="15">
        <f>SUM(F7:F9)</f>
        <v>98.61</v>
      </c>
      <c r="G6" s="78" t="s">
        <v>40</v>
      </c>
      <c r="H6" s="12">
        <v>84.75</v>
      </c>
    </row>
    <row r="7" spans="1:8" ht="16.350000000000001" customHeight="1">
      <c r="A7" s="78" t="s">
        <v>41</v>
      </c>
      <c r="B7" s="12">
        <v>154.61000000000001</v>
      </c>
      <c r="C7" s="78" t="s">
        <v>42</v>
      </c>
      <c r="D7" s="14"/>
      <c r="E7" s="78" t="s">
        <v>43</v>
      </c>
      <c r="F7" s="12">
        <v>84.75</v>
      </c>
      <c r="G7" s="78" t="s">
        <v>44</v>
      </c>
      <c r="H7" s="12">
        <v>69.790000000000006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13.790000000000003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7.0000000000000007E-2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56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56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9.84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7.0000000000000007E-2</v>
      </c>
    </row>
    <row r="15" spans="1:8" ht="16.350000000000001" customHeight="1">
      <c r="A15" s="78" t="s">
        <v>73</v>
      </c>
      <c r="B15" s="12"/>
      <c r="C15" s="78" t="s">
        <v>74</v>
      </c>
      <c r="D15" s="14">
        <v>4.18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>
        <v>69.790000000000006</v>
      </c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7.38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154.61000000000001</v>
      </c>
      <c r="C36" s="11" t="s">
        <v>125</v>
      </c>
      <c r="D36" s="15">
        <f>SUM(D6:D35)</f>
        <v>154.61000000000001</v>
      </c>
      <c r="E36" s="11" t="s">
        <v>125</v>
      </c>
      <c r="F36" s="15">
        <f>SUM(F6,F10,F21)</f>
        <v>154.61000000000001</v>
      </c>
      <c r="G36" s="11" t="s">
        <v>125</v>
      </c>
      <c r="H36" s="15">
        <f>SUM(H6:H19)</f>
        <v>154.61000000000001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154.61000000000001</v>
      </c>
      <c r="C39" s="11" t="s">
        <v>129</v>
      </c>
      <c r="D39" s="15">
        <f>SUM(D36,D37)</f>
        <v>154.61000000000001</v>
      </c>
      <c r="E39" s="11" t="s">
        <v>129</v>
      </c>
      <c r="F39" s="15">
        <f>SUM(F36,F37)</f>
        <v>154.61000000000001</v>
      </c>
      <c r="G39" s="11" t="s">
        <v>129</v>
      </c>
      <c r="H39" s="15">
        <f>SUM(H36,H37)</f>
        <v>154.61000000000001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154.61000000000001</v>
      </c>
      <c r="D7" s="17">
        <f t="shared" ref="D7:D9" si="1">SUM(E7:R7)</f>
        <v>154.61000000000001</v>
      </c>
      <c r="E7" s="17">
        <f>E9</f>
        <v>154.61000000000001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402</v>
      </c>
      <c r="B8" s="18" t="s">
        <v>397</v>
      </c>
      <c r="C8" s="17">
        <f t="shared" si="0"/>
        <v>154.61000000000001</v>
      </c>
      <c r="D8" s="17">
        <f t="shared" si="1"/>
        <v>154.61000000000001</v>
      </c>
      <c r="E8" s="17">
        <f>E9</f>
        <v>154.61000000000001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402002</v>
      </c>
      <c r="B9" s="19" t="s">
        <v>397</v>
      </c>
      <c r="C9" s="14">
        <f t="shared" si="0"/>
        <v>154.61000000000001</v>
      </c>
      <c r="D9" s="14">
        <f t="shared" si="1"/>
        <v>154.61000000000001</v>
      </c>
      <c r="E9" s="12">
        <v>154.61000000000001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SUMPRODUCT(($C$9:$C$23&lt;&gt;"")*F9:F23)</f>
        <v>154.60999999999999</v>
      </c>
      <c r="G6" s="133">
        <f t="shared" si="0"/>
        <v>98.61</v>
      </c>
      <c r="H6" s="133">
        <f t="shared" si="0"/>
        <v>56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402</v>
      </c>
      <c r="E7" s="135" t="s">
        <v>397</v>
      </c>
      <c r="F7" s="133">
        <f t="shared" ref="F7:K7" si="1">SUMPRODUCT(($C$9:$C$23&lt;&gt;"")*F9:F23)</f>
        <v>154.60999999999999</v>
      </c>
      <c r="G7" s="133">
        <f t="shared" si="1"/>
        <v>98.61</v>
      </c>
      <c r="H7" s="133">
        <f t="shared" si="1"/>
        <v>56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402002</v>
      </c>
      <c r="E8" s="135" t="s">
        <v>397</v>
      </c>
      <c r="F8" s="133">
        <f t="shared" ref="F8:K8" si="2">SUMPRODUCT(($C$9:$C$23&lt;&gt;"")*F9:F23)</f>
        <v>154.60999999999999</v>
      </c>
      <c r="G8" s="133">
        <f t="shared" si="2"/>
        <v>98.61</v>
      </c>
      <c r="H8" s="133">
        <f t="shared" si="2"/>
        <v>56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201</v>
      </c>
      <c r="E9" s="138" t="s">
        <v>401</v>
      </c>
      <c r="F9" s="139">
        <v>63.42</v>
      </c>
      <c r="G9" s="139">
        <v>63.42</v>
      </c>
      <c r="H9" s="139"/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20101</v>
      </c>
      <c r="E10" s="138" t="s">
        <v>403</v>
      </c>
      <c r="F10" s="139">
        <v>63.42</v>
      </c>
      <c r="G10" s="139">
        <v>63.42</v>
      </c>
      <c r="H10" s="139"/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402</v>
      </c>
      <c r="D11" s="137">
        <v>2010101</v>
      </c>
      <c r="E11" s="138" t="s">
        <v>404</v>
      </c>
      <c r="F11" s="139">
        <v>63.42</v>
      </c>
      <c r="G11" s="139">
        <v>63.42</v>
      </c>
      <c r="H11" s="139"/>
      <c r="I11" s="139"/>
      <c r="J11" s="138"/>
      <c r="K11" s="138"/>
    </row>
    <row r="12" spans="1:11" s="32" customFormat="1" ht="28.5" customHeight="1">
      <c r="A12" s="136" t="s">
        <v>405</v>
      </c>
      <c r="B12" s="136" t="s">
        <v>400</v>
      </c>
      <c r="C12" s="136" t="s">
        <v>400</v>
      </c>
      <c r="D12" s="137">
        <v>208</v>
      </c>
      <c r="E12" s="138" t="s">
        <v>406</v>
      </c>
      <c r="F12" s="139">
        <v>9.84</v>
      </c>
      <c r="G12" s="139">
        <v>9.84</v>
      </c>
      <c r="H12" s="139"/>
      <c r="I12" s="139"/>
      <c r="J12" s="138"/>
      <c r="K12" s="138"/>
    </row>
    <row r="13" spans="1:11" s="32" customFormat="1" ht="28.5" customHeight="1">
      <c r="A13" s="136" t="s">
        <v>405</v>
      </c>
      <c r="B13" s="136" t="s">
        <v>407</v>
      </c>
      <c r="C13" s="136" t="s">
        <v>400</v>
      </c>
      <c r="D13" s="137">
        <v>20805</v>
      </c>
      <c r="E13" s="138" t="s">
        <v>408</v>
      </c>
      <c r="F13" s="139">
        <v>9.84</v>
      </c>
      <c r="G13" s="139">
        <v>9.84</v>
      </c>
      <c r="H13" s="139"/>
      <c r="I13" s="139"/>
      <c r="J13" s="138"/>
      <c r="K13" s="138"/>
    </row>
    <row r="14" spans="1:11" s="32" customFormat="1" ht="28.5" customHeight="1">
      <c r="A14" s="136" t="s">
        <v>405</v>
      </c>
      <c r="B14" s="136" t="s">
        <v>407</v>
      </c>
      <c r="C14" s="136" t="s">
        <v>407</v>
      </c>
      <c r="D14" s="137">
        <v>2080505</v>
      </c>
      <c r="E14" s="138" t="s">
        <v>409</v>
      </c>
      <c r="F14" s="139">
        <v>9.84</v>
      </c>
      <c r="G14" s="139">
        <v>9.84</v>
      </c>
      <c r="H14" s="139"/>
      <c r="I14" s="139"/>
      <c r="J14" s="138"/>
      <c r="K14" s="138"/>
    </row>
    <row r="15" spans="1:11" s="32" customFormat="1" ht="28.5" customHeight="1">
      <c r="A15" s="136" t="s">
        <v>410</v>
      </c>
      <c r="B15" s="136" t="s">
        <v>400</v>
      </c>
      <c r="C15" s="136" t="s">
        <v>400</v>
      </c>
      <c r="D15" s="137">
        <v>210</v>
      </c>
      <c r="E15" s="138" t="s">
        <v>411</v>
      </c>
      <c r="F15" s="139">
        <v>4.18</v>
      </c>
      <c r="G15" s="139">
        <v>4.18</v>
      </c>
      <c r="H15" s="139"/>
      <c r="I15" s="139"/>
      <c r="J15" s="138"/>
      <c r="K15" s="138"/>
    </row>
    <row r="16" spans="1:11" s="32" customFormat="1" ht="28.5" customHeight="1">
      <c r="A16" s="136" t="s">
        <v>410</v>
      </c>
      <c r="B16" s="136" t="s">
        <v>412</v>
      </c>
      <c r="C16" s="136" t="s">
        <v>400</v>
      </c>
      <c r="D16" s="137">
        <v>21011</v>
      </c>
      <c r="E16" s="138" t="s">
        <v>413</v>
      </c>
      <c r="F16" s="139">
        <v>4.18</v>
      </c>
      <c r="G16" s="139">
        <v>4.18</v>
      </c>
      <c r="H16" s="139"/>
      <c r="I16" s="139"/>
      <c r="J16" s="138"/>
      <c r="K16" s="138"/>
    </row>
    <row r="17" spans="1:11" s="32" customFormat="1" ht="28.5" customHeight="1">
      <c r="A17" s="136" t="s">
        <v>410</v>
      </c>
      <c r="B17" s="136" t="s">
        <v>412</v>
      </c>
      <c r="C17" s="136" t="s">
        <v>414</v>
      </c>
      <c r="D17" s="137">
        <v>2101102</v>
      </c>
      <c r="E17" s="138" t="s">
        <v>415</v>
      </c>
      <c r="F17" s="139">
        <v>4.18</v>
      </c>
      <c r="G17" s="139">
        <v>4.18</v>
      </c>
      <c r="H17" s="139"/>
      <c r="I17" s="139"/>
      <c r="J17" s="138"/>
      <c r="K17" s="138"/>
    </row>
    <row r="18" spans="1:11" s="32" customFormat="1" ht="28.5" customHeight="1">
      <c r="A18" s="136" t="s">
        <v>416</v>
      </c>
      <c r="B18" s="136" t="s">
        <v>400</v>
      </c>
      <c r="C18" s="136" t="s">
        <v>400</v>
      </c>
      <c r="D18" s="137">
        <v>221</v>
      </c>
      <c r="E18" s="138" t="s">
        <v>417</v>
      </c>
      <c r="F18" s="139">
        <v>7.38</v>
      </c>
      <c r="G18" s="139">
        <v>7.38</v>
      </c>
      <c r="H18" s="139"/>
      <c r="I18" s="139"/>
      <c r="J18" s="138"/>
      <c r="K18" s="138"/>
    </row>
    <row r="19" spans="1:11" s="32" customFormat="1" ht="28.5" customHeight="1">
      <c r="A19" s="136" t="s">
        <v>416</v>
      </c>
      <c r="B19" s="136" t="s">
        <v>414</v>
      </c>
      <c r="C19" s="136" t="s">
        <v>400</v>
      </c>
      <c r="D19" s="137">
        <v>22102</v>
      </c>
      <c r="E19" s="138" t="s">
        <v>418</v>
      </c>
      <c r="F19" s="139">
        <v>7.38</v>
      </c>
      <c r="G19" s="139">
        <v>7.38</v>
      </c>
      <c r="H19" s="139"/>
      <c r="I19" s="139"/>
      <c r="J19" s="138"/>
      <c r="K19" s="138"/>
    </row>
    <row r="20" spans="1:11" s="32" customFormat="1" ht="28.5" customHeight="1">
      <c r="A20" s="136" t="s">
        <v>416</v>
      </c>
      <c r="B20" s="136" t="s">
        <v>414</v>
      </c>
      <c r="C20" s="136" t="s">
        <v>402</v>
      </c>
      <c r="D20" s="137">
        <v>2210201</v>
      </c>
      <c r="E20" s="138" t="s">
        <v>215</v>
      </c>
      <c r="F20" s="139">
        <v>7.38</v>
      </c>
      <c r="G20" s="139">
        <v>7.38</v>
      </c>
      <c r="H20" s="139"/>
      <c r="I20" s="139"/>
      <c r="J20" s="138"/>
      <c r="K20" s="138"/>
    </row>
    <row r="21" spans="1:11" s="32" customFormat="1" ht="28.5" customHeight="1">
      <c r="A21" s="136" t="s">
        <v>419</v>
      </c>
      <c r="B21" s="136" t="s">
        <v>400</v>
      </c>
      <c r="C21" s="136" t="s">
        <v>400</v>
      </c>
      <c r="D21" s="137">
        <v>213</v>
      </c>
      <c r="E21" s="138" t="s">
        <v>420</v>
      </c>
      <c r="F21" s="139">
        <v>69.789999999999992</v>
      </c>
      <c r="G21" s="139">
        <v>13.790000000000003</v>
      </c>
      <c r="H21" s="139">
        <v>56</v>
      </c>
      <c r="I21" s="139"/>
      <c r="J21" s="138"/>
      <c r="K21" s="138"/>
    </row>
    <row r="22" spans="1:11" s="32" customFormat="1" ht="28.5" customHeight="1">
      <c r="A22" s="136" t="s">
        <v>419</v>
      </c>
      <c r="B22" s="136" t="s">
        <v>421</v>
      </c>
      <c r="C22" s="136" t="s">
        <v>400</v>
      </c>
      <c r="D22" s="137">
        <v>21303</v>
      </c>
      <c r="E22" s="138" t="s">
        <v>422</v>
      </c>
      <c r="F22" s="139">
        <v>69.789999999999992</v>
      </c>
      <c r="G22" s="139">
        <v>13.790000000000003</v>
      </c>
      <c r="H22" s="139">
        <v>56</v>
      </c>
      <c r="I22" s="139"/>
      <c r="J22" s="138"/>
      <c r="K22" s="138"/>
    </row>
    <row r="23" spans="1:11" s="32" customFormat="1" ht="28.5" customHeight="1">
      <c r="A23" s="136" t="s">
        <v>419</v>
      </c>
      <c r="B23" s="136" t="s">
        <v>421</v>
      </c>
      <c r="C23" s="136" t="s">
        <v>402</v>
      </c>
      <c r="D23" s="137">
        <v>2130301</v>
      </c>
      <c r="E23" s="138" t="s">
        <v>404</v>
      </c>
      <c r="F23" s="139">
        <v>69.789999999999992</v>
      </c>
      <c r="G23" s="139">
        <v>13.790000000000003</v>
      </c>
      <c r="H23" s="139">
        <v>56</v>
      </c>
      <c r="I23" s="139"/>
      <c r="J23" s="138"/>
      <c r="K23" s="138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SUM(F9:F13)</f>
        <v>154.61000000000001</v>
      </c>
      <c r="G6" s="146">
        <f t="shared" si="0"/>
        <v>84.75</v>
      </c>
      <c r="H6" s="146">
        <f t="shared" si="0"/>
        <v>69.790000000000006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7.0000000000000007E-2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402</v>
      </c>
      <c r="E7" s="147" t="s">
        <v>397</v>
      </c>
      <c r="F7" s="146">
        <f t="shared" ref="F7:T7" si="1">SUM(F9:F13)</f>
        <v>154.61000000000001</v>
      </c>
      <c r="G7" s="146">
        <f t="shared" si="1"/>
        <v>84.75</v>
      </c>
      <c r="H7" s="146">
        <f t="shared" si="1"/>
        <v>69.790000000000006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7.0000000000000007E-2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402002</v>
      </c>
      <c r="E8" s="147" t="s">
        <v>397</v>
      </c>
      <c r="F8" s="146">
        <f t="shared" ref="F8:T8" si="2">SUM(F9:F13)</f>
        <v>154.61000000000001</v>
      </c>
      <c r="G8" s="146">
        <f t="shared" si="2"/>
        <v>84.75</v>
      </c>
      <c r="H8" s="146">
        <f t="shared" si="2"/>
        <v>69.790000000000006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7.0000000000000007E-2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1">
        <v>63.42</v>
      </c>
      <c r="G9" s="151">
        <v>63.35</v>
      </c>
      <c r="H9" s="151"/>
      <c r="I9" s="151"/>
      <c r="J9" s="151"/>
      <c r="K9" s="151"/>
      <c r="L9" s="151"/>
      <c r="M9" s="151"/>
      <c r="N9" s="151"/>
      <c r="O9" s="151">
        <v>7.0000000000000007E-2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405</v>
      </c>
      <c r="B10" s="148" t="s">
        <v>407</v>
      </c>
      <c r="C10" s="148" t="s">
        <v>407</v>
      </c>
      <c r="D10" s="149">
        <v>402002</v>
      </c>
      <c r="E10" s="150" t="s">
        <v>409</v>
      </c>
      <c r="F10" s="151">
        <v>9.84</v>
      </c>
      <c r="G10" s="151">
        <v>9.84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410</v>
      </c>
      <c r="B11" s="148" t="s">
        <v>412</v>
      </c>
      <c r="C11" s="148" t="s">
        <v>414</v>
      </c>
      <c r="D11" s="149">
        <v>402002</v>
      </c>
      <c r="E11" s="150" t="s">
        <v>415</v>
      </c>
      <c r="F11" s="151">
        <v>4.18</v>
      </c>
      <c r="G11" s="151">
        <v>4.18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416</v>
      </c>
      <c r="B12" s="148" t="s">
        <v>414</v>
      </c>
      <c r="C12" s="148" t="s">
        <v>402</v>
      </c>
      <c r="D12" s="149">
        <v>402002</v>
      </c>
      <c r="E12" s="150" t="s">
        <v>215</v>
      </c>
      <c r="F12" s="151">
        <v>7.38</v>
      </c>
      <c r="G12" s="151">
        <v>7.38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8" t="s">
        <v>419</v>
      </c>
      <c r="B13" s="148" t="s">
        <v>421</v>
      </c>
      <c r="C13" s="148" t="s">
        <v>402</v>
      </c>
      <c r="D13" s="149">
        <v>402002</v>
      </c>
      <c r="E13" s="150" t="s">
        <v>404</v>
      </c>
      <c r="F13" s="151">
        <v>69.790000000000006</v>
      </c>
      <c r="G13" s="151"/>
      <c r="H13" s="151">
        <v>69.790000000000006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SUM(F9:F13)</f>
        <v>154.61000000000001</v>
      </c>
      <c r="G6" s="146">
        <f t="shared" si="0"/>
        <v>98.61</v>
      </c>
      <c r="H6" s="146">
        <f t="shared" si="0"/>
        <v>84.75</v>
      </c>
      <c r="I6" s="146">
        <f t="shared" si="0"/>
        <v>13.790000000000003</v>
      </c>
      <c r="J6" s="146">
        <f t="shared" si="0"/>
        <v>7.0000000000000007E-2</v>
      </c>
      <c r="K6" s="146">
        <f t="shared" si="0"/>
        <v>56</v>
      </c>
      <c r="L6" s="146">
        <f t="shared" si="0"/>
        <v>0</v>
      </c>
      <c r="M6" s="146">
        <f t="shared" si="0"/>
        <v>56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402</v>
      </c>
      <c r="E7" s="147" t="s">
        <v>397</v>
      </c>
      <c r="F7" s="153">
        <f t="shared" ref="F7:U7" si="1">SUM(F9:F13)</f>
        <v>154.61000000000001</v>
      </c>
      <c r="G7" s="146">
        <f t="shared" si="1"/>
        <v>98.61</v>
      </c>
      <c r="H7" s="146">
        <f t="shared" si="1"/>
        <v>84.75</v>
      </c>
      <c r="I7" s="146">
        <f t="shared" si="1"/>
        <v>13.790000000000003</v>
      </c>
      <c r="J7" s="146">
        <f t="shared" si="1"/>
        <v>7.0000000000000007E-2</v>
      </c>
      <c r="K7" s="146">
        <f t="shared" si="1"/>
        <v>56</v>
      </c>
      <c r="L7" s="146">
        <f t="shared" si="1"/>
        <v>0</v>
      </c>
      <c r="M7" s="146">
        <f t="shared" si="1"/>
        <v>56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402002</v>
      </c>
      <c r="E8" s="147" t="s">
        <v>397</v>
      </c>
      <c r="F8" s="153">
        <f t="shared" ref="F8:U8" si="2">SUM(F9:F13)</f>
        <v>154.61000000000001</v>
      </c>
      <c r="G8" s="146">
        <f t="shared" si="2"/>
        <v>98.61</v>
      </c>
      <c r="H8" s="146">
        <f t="shared" si="2"/>
        <v>84.75</v>
      </c>
      <c r="I8" s="146">
        <f t="shared" si="2"/>
        <v>13.790000000000003</v>
      </c>
      <c r="J8" s="146">
        <f t="shared" si="2"/>
        <v>7.0000000000000007E-2</v>
      </c>
      <c r="K8" s="146">
        <f t="shared" si="2"/>
        <v>56</v>
      </c>
      <c r="L8" s="146">
        <f t="shared" si="2"/>
        <v>0</v>
      </c>
      <c r="M8" s="146">
        <f t="shared" si="2"/>
        <v>56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402</v>
      </c>
      <c r="D9" s="149">
        <v>402002</v>
      </c>
      <c r="E9" s="150" t="s">
        <v>404</v>
      </c>
      <c r="F9" s="154">
        <v>63.42</v>
      </c>
      <c r="G9" s="151">
        <f t="shared" ref="G9:G13" si="3">SUM(H9:J9)</f>
        <v>63.42</v>
      </c>
      <c r="H9" s="151">
        <v>63.35</v>
      </c>
      <c r="I9" s="151"/>
      <c r="J9" s="151">
        <v>7.0000000000000007E-2</v>
      </c>
      <c r="K9" s="151">
        <f t="shared" ref="K9:K13" si="4">SUM(L9:U9)</f>
        <v>0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405</v>
      </c>
      <c r="B10" s="148" t="s">
        <v>407</v>
      </c>
      <c r="C10" s="148" t="s">
        <v>407</v>
      </c>
      <c r="D10" s="149">
        <v>402002</v>
      </c>
      <c r="E10" s="150" t="s">
        <v>409</v>
      </c>
      <c r="F10" s="154">
        <v>9.84</v>
      </c>
      <c r="G10" s="151">
        <f t="shared" si="3"/>
        <v>9.84</v>
      </c>
      <c r="H10" s="151">
        <v>9.84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410</v>
      </c>
      <c r="B11" s="148" t="s">
        <v>412</v>
      </c>
      <c r="C11" s="148" t="s">
        <v>414</v>
      </c>
      <c r="D11" s="149">
        <v>402002</v>
      </c>
      <c r="E11" s="150" t="s">
        <v>415</v>
      </c>
      <c r="F11" s="154">
        <v>4.18</v>
      </c>
      <c r="G11" s="151">
        <f t="shared" si="3"/>
        <v>4.18</v>
      </c>
      <c r="H11" s="151">
        <v>4.18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416</v>
      </c>
      <c r="B12" s="148" t="s">
        <v>414</v>
      </c>
      <c r="C12" s="148" t="s">
        <v>402</v>
      </c>
      <c r="D12" s="149">
        <v>402002</v>
      </c>
      <c r="E12" s="150" t="s">
        <v>215</v>
      </c>
      <c r="F12" s="154">
        <v>7.38</v>
      </c>
      <c r="G12" s="151">
        <f t="shared" si="3"/>
        <v>7.38</v>
      </c>
      <c r="H12" s="151">
        <v>7.38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8" t="s">
        <v>419</v>
      </c>
      <c r="B13" s="148" t="s">
        <v>421</v>
      </c>
      <c r="C13" s="148" t="s">
        <v>402</v>
      </c>
      <c r="D13" s="149">
        <v>402002</v>
      </c>
      <c r="E13" s="150" t="s">
        <v>404</v>
      </c>
      <c r="F13" s="154">
        <v>69.790000000000006</v>
      </c>
      <c r="G13" s="151">
        <f t="shared" si="3"/>
        <v>13.790000000000003</v>
      </c>
      <c r="H13" s="151"/>
      <c r="I13" s="151">
        <v>13.790000000000003</v>
      </c>
      <c r="J13" s="151"/>
      <c r="K13" s="151">
        <f t="shared" si="4"/>
        <v>56</v>
      </c>
      <c r="L13" s="151"/>
      <c r="M13" s="151">
        <v>56</v>
      </c>
      <c r="N13" s="151"/>
      <c r="O13" s="151"/>
      <c r="P13" s="151"/>
      <c r="Q13" s="151"/>
      <c r="R13" s="151"/>
      <c r="S13" s="151"/>
      <c r="T13" s="151"/>
      <c r="U13" s="151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154.61000000000001</v>
      </c>
      <c r="C6" s="11" t="s">
        <v>193</v>
      </c>
      <c r="D6" s="17">
        <f>SUM(D7:D36)</f>
        <v>154.61000000000001</v>
      </c>
    </row>
    <row r="7" spans="1:4" ht="20.25" customHeight="1">
      <c r="A7" s="78" t="s">
        <v>194</v>
      </c>
      <c r="B7" s="12">
        <f>SUM(B8:B9)</f>
        <v>154.61000000000001</v>
      </c>
      <c r="C7" s="78" t="s">
        <v>38</v>
      </c>
      <c r="D7" s="14">
        <v>63.42</v>
      </c>
    </row>
    <row r="8" spans="1:4" ht="20.25" customHeight="1">
      <c r="A8" s="78" t="s">
        <v>195</v>
      </c>
      <c r="B8" s="12">
        <v>154.61000000000001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9.84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4.18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>
        <v>69.790000000000006</v>
      </c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7.38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154.61000000000001</v>
      </c>
      <c r="C40" s="73" t="s">
        <v>202</v>
      </c>
      <c r="D40" s="17">
        <f>SUM(D38,D6)</f>
        <v>154.61000000000001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SUMPRODUCT(($C$10:$C$24&lt;&gt;"")*F10:F24)</f>
        <v>154.60999999999999</v>
      </c>
      <c r="G7" s="164">
        <f t="shared" si="0"/>
        <v>84.82</v>
      </c>
      <c r="H7" s="164">
        <f t="shared" si="0"/>
        <v>84.75</v>
      </c>
      <c r="I7" s="164">
        <f t="shared" si="0"/>
        <v>7.0000000000000007E-2</v>
      </c>
      <c r="J7" s="164">
        <f t="shared" si="0"/>
        <v>13.790000000000003</v>
      </c>
      <c r="K7" s="164">
        <f t="shared" si="0"/>
        <v>56</v>
      </c>
    </row>
    <row r="8" spans="1:11" ht="22.9" customHeight="1">
      <c r="A8" s="162"/>
      <c r="B8" s="162"/>
      <c r="C8" s="162"/>
      <c r="D8" s="165">
        <v>402</v>
      </c>
      <c r="E8" s="165" t="s">
        <v>397</v>
      </c>
      <c r="F8" s="164">
        <f t="shared" ref="F8:K8" si="1">SUMPRODUCT(($C$10:$C$24&lt;&gt;"")*F10:F24)</f>
        <v>154.60999999999999</v>
      </c>
      <c r="G8" s="164">
        <f t="shared" si="1"/>
        <v>84.82</v>
      </c>
      <c r="H8" s="164">
        <f t="shared" si="1"/>
        <v>84.75</v>
      </c>
      <c r="I8" s="164">
        <f t="shared" si="1"/>
        <v>7.0000000000000007E-2</v>
      </c>
      <c r="J8" s="164">
        <f t="shared" si="1"/>
        <v>13.790000000000003</v>
      </c>
      <c r="K8" s="164">
        <f t="shared" si="1"/>
        <v>56</v>
      </c>
    </row>
    <row r="9" spans="1:11" ht="22.9" customHeight="1">
      <c r="A9" s="162"/>
      <c r="B9" s="162"/>
      <c r="C9" s="162"/>
      <c r="D9" s="166">
        <v>402002</v>
      </c>
      <c r="E9" s="166" t="s">
        <v>397</v>
      </c>
      <c r="F9" s="164">
        <f t="shared" ref="F9:K9" si="2">SUMPRODUCT(($C$10:$C$24&lt;&gt;"")*F10:F24)</f>
        <v>154.60999999999999</v>
      </c>
      <c r="G9" s="164">
        <f t="shared" si="2"/>
        <v>84.82</v>
      </c>
      <c r="H9" s="164">
        <f t="shared" si="2"/>
        <v>84.75</v>
      </c>
      <c r="I9" s="164">
        <f t="shared" si="2"/>
        <v>7.0000000000000007E-2</v>
      </c>
      <c r="J9" s="164">
        <f t="shared" si="2"/>
        <v>13.790000000000003</v>
      </c>
      <c r="K9" s="164">
        <f t="shared" si="2"/>
        <v>56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201</v>
      </c>
      <c r="E10" s="168" t="s">
        <v>401</v>
      </c>
      <c r="F10" s="169">
        <v>63.42</v>
      </c>
      <c r="G10" s="169">
        <v>63.42</v>
      </c>
      <c r="H10" s="169">
        <v>63.35</v>
      </c>
      <c r="I10" s="169">
        <v>7.0000000000000007E-2</v>
      </c>
      <c r="J10" s="169"/>
      <c r="K10" s="169"/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20101</v>
      </c>
      <c r="E11" s="168" t="s">
        <v>403</v>
      </c>
      <c r="F11" s="169">
        <v>63.42</v>
      </c>
      <c r="G11" s="169">
        <v>63.42</v>
      </c>
      <c r="H11" s="169">
        <v>63.35</v>
      </c>
      <c r="I11" s="169">
        <v>7.0000000000000007E-2</v>
      </c>
      <c r="J11" s="169"/>
      <c r="K11" s="169"/>
    </row>
    <row r="12" spans="1:11" s="41" customFormat="1" ht="22.9" customHeight="1">
      <c r="A12" s="167" t="s">
        <v>399</v>
      </c>
      <c r="B12" s="167" t="s">
        <v>402</v>
      </c>
      <c r="C12" s="167" t="s">
        <v>402</v>
      </c>
      <c r="D12" s="168">
        <v>2010101</v>
      </c>
      <c r="E12" s="168" t="s">
        <v>404</v>
      </c>
      <c r="F12" s="169">
        <v>63.42</v>
      </c>
      <c r="G12" s="169">
        <v>63.42</v>
      </c>
      <c r="H12" s="169">
        <v>63.35</v>
      </c>
      <c r="I12" s="169">
        <v>7.0000000000000007E-2</v>
      </c>
      <c r="J12" s="169"/>
      <c r="K12" s="169"/>
    </row>
    <row r="13" spans="1:11" s="41" customFormat="1" ht="22.9" customHeight="1">
      <c r="A13" s="167" t="s">
        <v>405</v>
      </c>
      <c r="B13" s="167" t="s">
        <v>400</v>
      </c>
      <c r="C13" s="167" t="s">
        <v>400</v>
      </c>
      <c r="D13" s="168">
        <v>208</v>
      </c>
      <c r="E13" s="168" t="s">
        <v>406</v>
      </c>
      <c r="F13" s="169">
        <v>9.84</v>
      </c>
      <c r="G13" s="169">
        <v>9.84</v>
      </c>
      <c r="H13" s="169">
        <v>9.84</v>
      </c>
      <c r="I13" s="169"/>
      <c r="J13" s="169"/>
      <c r="K13" s="169"/>
    </row>
    <row r="14" spans="1:11" s="41" customFormat="1" ht="22.9" customHeight="1">
      <c r="A14" s="167" t="s">
        <v>405</v>
      </c>
      <c r="B14" s="167" t="s">
        <v>407</v>
      </c>
      <c r="C14" s="167" t="s">
        <v>400</v>
      </c>
      <c r="D14" s="168">
        <v>20805</v>
      </c>
      <c r="E14" s="168" t="s">
        <v>408</v>
      </c>
      <c r="F14" s="169">
        <v>9.84</v>
      </c>
      <c r="G14" s="169">
        <v>9.84</v>
      </c>
      <c r="H14" s="169">
        <v>9.84</v>
      </c>
      <c r="I14" s="169"/>
      <c r="J14" s="169"/>
      <c r="K14" s="169"/>
    </row>
    <row r="15" spans="1:11" s="41" customFormat="1" ht="22.9" customHeight="1">
      <c r="A15" s="167" t="s">
        <v>405</v>
      </c>
      <c r="B15" s="167" t="s">
        <v>407</v>
      </c>
      <c r="C15" s="167" t="s">
        <v>407</v>
      </c>
      <c r="D15" s="168">
        <v>2080505</v>
      </c>
      <c r="E15" s="168" t="s">
        <v>409</v>
      </c>
      <c r="F15" s="169">
        <v>9.84</v>
      </c>
      <c r="G15" s="169">
        <v>9.84</v>
      </c>
      <c r="H15" s="169">
        <v>9.84</v>
      </c>
      <c r="I15" s="169"/>
      <c r="J15" s="169"/>
      <c r="K15" s="169"/>
    </row>
    <row r="16" spans="1:11" s="41" customFormat="1" ht="22.9" customHeight="1">
      <c r="A16" s="167" t="s">
        <v>410</v>
      </c>
      <c r="B16" s="167" t="s">
        <v>400</v>
      </c>
      <c r="C16" s="167" t="s">
        <v>400</v>
      </c>
      <c r="D16" s="168">
        <v>210</v>
      </c>
      <c r="E16" s="168" t="s">
        <v>411</v>
      </c>
      <c r="F16" s="169">
        <v>4.18</v>
      </c>
      <c r="G16" s="169">
        <v>4.18</v>
      </c>
      <c r="H16" s="169">
        <v>4.18</v>
      </c>
      <c r="I16" s="169"/>
      <c r="J16" s="169"/>
      <c r="K16" s="169"/>
    </row>
    <row r="17" spans="1:11" s="41" customFormat="1" ht="22.9" customHeight="1">
      <c r="A17" s="167" t="s">
        <v>410</v>
      </c>
      <c r="B17" s="167" t="s">
        <v>412</v>
      </c>
      <c r="C17" s="167" t="s">
        <v>400</v>
      </c>
      <c r="D17" s="168">
        <v>21011</v>
      </c>
      <c r="E17" s="168" t="s">
        <v>413</v>
      </c>
      <c r="F17" s="169">
        <v>4.18</v>
      </c>
      <c r="G17" s="169">
        <v>4.18</v>
      </c>
      <c r="H17" s="169">
        <v>4.18</v>
      </c>
      <c r="I17" s="169"/>
      <c r="J17" s="169"/>
      <c r="K17" s="169"/>
    </row>
    <row r="18" spans="1:11" s="41" customFormat="1" ht="22.9" customHeight="1">
      <c r="A18" s="167" t="s">
        <v>410</v>
      </c>
      <c r="B18" s="167" t="s">
        <v>412</v>
      </c>
      <c r="C18" s="167" t="s">
        <v>414</v>
      </c>
      <c r="D18" s="168">
        <v>2101102</v>
      </c>
      <c r="E18" s="168" t="s">
        <v>415</v>
      </c>
      <c r="F18" s="169">
        <v>4.18</v>
      </c>
      <c r="G18" s="169">
        <v>4.18</v>
      </c>
      <c r="H18" s="169">
        <v>4.18</v>
      </c>
      <c r="I18" s="169"/>
      <c r="J18" s="169"/>
      <c r="K18" s="169"/>
    </row>
    <row r="19" spans="1:11" s="41" customFormat="1" ht="22.9" customHeight="1">
      <c r="A19" s="167" t="s">
        <v>416</v>
      </c>
      <c r="B19" s="167" t="s">
        <v>400</v>
      </c>
      <c r="C19" s="167" t="s">
        <v>400</v>
      </c>
      <c r="D19" s="168">
        <v>221</v>
      </c>
      <c r="E19" s="168" t="s">
        <v>417</v>
      </c>
      <c r="F19" s="169">
        <v>7.38</v>
      </c>
      <c r="G19" s="169">
        <v>7.38</v>
      </c>
      <c r="H19" s="169">
        <v>7.38</v>
      </c>
      <c r="I19" s="169"/>
      <c r="J19" s="169"/>
      <c r="K19" s="169"/>
    </row>
    <row r="20" spans="1:11" s="41" customFormat="1" ht="22.9" customHeight="1">
      <c r="A20" s="167" t="s">
        <v>416</v>
      </c>
      <c r="B20" s="167" t="s">
        <v>414</v>
      </c>
      <c r="C20" s="167" t="s">
        <v>400</v>
      </c>
      <c r="D20" s="168">
        <v>22102</v>
      </c>
      <c r="E20" s="168" t="s">
        <v>418</v>
      </c>
      <c r="F20" s="169">
        <v>7.38</v>
      </c>
      <c r="G20" s="169">
        <v>7.38</v>
      </c>
      <c r="H20" s="169">
        <v>7.38</v>
      </c>
      <c r="I20" s="169"/>
      <c r="J20" s="169"/>
      <c r="K20" s="169"/>
    </row>
    <row r="21" spans="1:11" s="41" customFormat="1" ht="22.9" customHeight="1">
      <c r="A21" s="167" t="s">
        <v>416</v>
      </c>
      <c r="B21" s="167" t="s">
        <v>414</v>
      </c>
      <c r="C21" s="167" t="s">
        <v>402</v>
      </c>
      <c r="D21" s="168">
        <v>2210201</v>
      </c>
      <c r="E21" s="168" t="s">
        <v>215</v>
      </c>
      <c r="F21" s="169">
        <v>7.38</v>
      </c>
      <c r="G21" s="169">
        <v>7.38</v>
      </c>
      <c r="H21" s="169">
        <v>7.38</v>
      </c>
      <c r="I21" s="169"/>
      <c r="J21" s="169"/>
      <c r="K21" s="169"/>
    </row>
    <row r="22" spans="1:11" s="41" customFormat="1" ht="22.9" customHeight="1">
      <c r="A22" s="167" t="s">
        <v>419</v>
      </c>
      <c r="B22" s="167" t="s">
        <v>400</v>
      </c>
      <c r="C22" s="167" t="s">
        <v>400</v>
      </c>
      <c r="D22" s="168">
        <v>213</v>
      </c>
      <c r="E22" s="168" t="s">
        <v>420</v>
      </c>
      <c r="F22" s="169">
        <v>69.789999999999992</v>
      </c>
      <c r="G22" s="169"/>
      <c r="H22" s="169"/>
      <c r="I22" s="169"/>
      <c r="J22" s="169">
        <v>13.790000000000003</v>
      </c>
      <c r="K22" s="169">
        <v>56</v>
      </c>
    </row>
    <row r="23" spans="1:11" s="41" customFormat="1" ht="22.9" customHeight="1">
      <c r="A23" s="167" t="s">
        <v>419</v>
      </c>
      <c r="B23" s="167" t="s">
        <v>421</v>
      </c>
      <c r="C23" s="167" t="s">
        <v>400</v>
      </c>
      <c r="D23" s="168">
        <v>21303</v>
      </c>
      <c r="E23" s="168" t="s">
        <v>422</v>
      </c>
      <c r="F23" s="169">
        <v>69.789999999999992</v>
      </c>
      <c r="G23" s="169"/>
      <c r="H23" s="169"/>
      <c r="I23" s="169"/>
      <c r="J23" s="169">
        <v>13.790000000000003</v>
      </c>
      <c r="K23" s="169">
        <v>56</v>
      </c>
    </row>
    <row r="24" spans="1:11" s="41" customFormat="1" ht="22.9" customHeight="1">
      <c r="A24" s="167" t="s">
        <v>419</v>
      </c>
      <c r="B24" s="167" t="s">
        <v>421</v>
      </c>
      <c r="C24" s="167" t="s">
        <v>402</v>
      </c>
      <c r="D24" s="168">
        <v>2130301</v>
      </c>
      <c r="E24" s="168" t="s">
        <v>404</v>
      </c>
      <c r="F24" s="169">
        <v>69.789999999999992</v>
      </c>
      <c r="G24" s="169"/>
      <c r="H24" s="169"/>
      <c r="I24" s="169"/>
      <c r="J24" s="169">
        <v>13.790000000000003</v>
      </c>
      <c r="K24" s="169">
        <v>56</v>
      </c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2024-03-25T12:37:13Z</dcterms:modified>
</cp:coreProperties>
</file>