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1"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definedNames>
    <definedName name="_xlnm.Print_Titles" localSheetId="22">'21项目支出绩效目标表'!$1:$5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39" authorId="0">
      <text>
        <r>
          <rPr>
            <b/>
            <sz val="9"/>
            <rFont val="宋体"/>
            <charset val="134"/>
          </rPr>
          <t>Administrator:</t>
        </r>
        <r>
          <rPr>
            <sz val="9"/>
            <rFont val="宋体"/>
            <charset val="134"/>
          </rPr>
          <t xml:space="preserve">
校车台数</t>
        </r>
      </text>
    </comment>
    <comment ref="G40" authorId="0">
      <text>
        <r>
          <rPr>
            <b/>
            <sz val="9"/>
            <rFont val="宋体"/>
            <charset val="134"/>
          </rPr>
          <t>Administrator:</t>
        </r>
        <r>
          <rPr>
            <sz val="9"/>
            <rFont val="宋体"/>
            <charset val="134"/>
          </rPr>
          <t xml:space="preserve">
服务学校数</t>
        </r>
      </text>
    </comment>
    <comment ref="G41" authorId="0">
      <text>
        <r>
          <rPr>
            <b/>
            <sz val="9"/>
            <rFont val="宋体"/>
            <charset val="134"/>
          </rPr>
          <t>Administrator:</t>
        </r>
        <r>
          <rPr>
            <sz val="9"/>
            <rFont val="宋体"/>
            <charset val="134"/>
          </rPr>
          <t xml:space="preserve">
年运行里程</t>
        </r>
      </text>
    </comment>
  </commentList>
</comments>
</file>

<file path=xl/sharedStrings.xml><?xml version="1.0" encoding="utf-8"?>
<sst xmlns="http://schemas.openxmlformats.org/spreadsheetml/2006/main" count="1736" uniqueCount="736">
  <si>
    <t>2023年部门预算公开表</t>
  </si>
  <si>
    <t>单位编码：</t>
  </si>
  <si>
    <t>204001</t>
  </si>
  <si>
    <t>单位名称：</t>
  </si>
  <si>
    <t>祁东县教育局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</si>
  <si>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</si>
  <si>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</si>
  <si>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</si>
  <si>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</si>
  <si>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</si>
  <si>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</si>
  <si>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</si>
  <si>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</si>
  <si>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</si>
  <si>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</si>
  <si>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</si>
  <si>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</si>
  <si>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</si>
  <si>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</si>
  <si>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</si>
  <si>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</si>
  <si>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</si>
  <si>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</si>
  <si>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</si>
  <si>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</si>
  <si>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</si>
  <si>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</si>
  <si>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</si>
  <si>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</si>
  <si>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</si>
  <si>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部门：204_祁东县教育局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</si>
  <si>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</si>
  <si>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</si>
  <si>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</si>
  <si>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</si>
  <si>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</si>
  <si>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</si>
  <si>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</si>
  <si>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</si>
  <si>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</si>
  <si>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</si>
  <si>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</si>
  <si>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</si>
  <si>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</si>
  <si>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</si>
  <si>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</si>
  <si>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</si>
  <si>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</si>
  <si>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</si>
  <si>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</si>
  <si>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</si>
  <si>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</si>
  <si>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</si>
  <si>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</si>
  <si>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</si>
  <si>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</si>
  <si>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</si>
  <si>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</si>
  <si>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</si>
  <si>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</si>
  <si>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</si>
  <si>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</si>
  <si>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</si>
  <si>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</si>
  <si>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</si>
  <si>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</si>
  <si>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</si>
  <si>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</si>
  <si>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</si>
  <si>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</si>
  <si>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</si>
  <si>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</si>
  <si>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</si>
  <si>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</si>
  <si>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</si>
  <si>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</si>
  <si>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</si>
  <si>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</si>
  <si>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</si>
  <si>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</si>
  <si>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</si>
  <si>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</si>
  <si>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</si>
  <si>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</si>
  <si>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</si>
  <si>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</si>
  <si>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</si>
  <si>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</si>
  <si>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</si>
  <si>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</si>
  <si>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</si>
  <si>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</si>
  <si>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</si>
  <si>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</si>
  <si>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</si>
  <si>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</si>
  <si>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</si>
  <si>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</si>
  <si>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</si>
  <si>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</si>
  <si>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</si>
  <si>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</si>
  <si>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</si>
  <si>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</si>
  <si>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</si>
  <si>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</si>
  <si>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</si>
  <si>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</si>
  <si>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</si>
  <si>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</si>
  <si>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</si>
  <si>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</si>
  <si>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</si>
  <si>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</si>
  <si>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</si>
  <si>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</si>
  <si>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</si>
  <si>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</si>
  <si>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</si>
  <si>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</si>
  <si>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</si>
  <si>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</si>
  <si>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</si>
  <si>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</si>
  <si>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</si>
  <si>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</si>
  <si>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</si>
  <si>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</si>
  <si>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</si>
  <si>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</si>
  <si>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</si>
  <si>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</si>
  <si>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</si>
  <si>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</si>
  <si>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</si>
  <si>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</si>
  <si>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</si>
  <si>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</si>
  <si>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</si>
  <si>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</si>
  <si>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</si>
  <si>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</si>
  <si>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</si>
  <si>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</si>
  <si>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</si>
  <si>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</si>
  <si>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</si>
  <si>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</si>
  <si>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</si>
  <si>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</si>
  <si>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</si>
  <si>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</si>
  <si>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</si>
  <si>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204</t>
  </si>
  <si>
    <t xml:space="preserve">  204001</t>
  </si>
  <si>
    <t xml:space="preserve">  祁东县教育局</t>
  </si>
  <si>
    <t>部门公开表03</t>
  </si>
  <si>
    <t>功能科目</t>
  </si>
  <si>
    <t>科目编码</t>
  </si>
  <si>
    <t>科目名称</t>
  </si>
  <si>
    <t>基本支出</t>
  </si>
  <si>
    <t>项目支出</t>
  </si>
  <si>
    <t>事业单位经营支出</t>
  </si>
  <si>
    <t>上缴上级支出</t>
  </si>
  <si>
    <t>对附属单位补助支出</t>
  </si>
  <si>
    <t>类</t>
  </si>
  <si>
    <t>款</t>
  </si>
  <si>
    <t>项</t>
  </si>
  <si>
    <t>205</t>
  </si>
  <si>
    <t>01</t>
  </si>
  <si>
    <t xml:space="preserve">    2050101</t>
  </si>
  <si>
    <t xml:space="preserve">    行政运行</t>
  </si>
  <si>
    <t>99</t>
  </si>
  <si>
    <t xml:space="preserve">    2050199</t>
  </si>
  <si>
    <t xml:space="preserve">    其他教育管理事务支出</t>
  </si>
  <si>
    <t>02</t>
  </si>
  <si>
    <t xml:space="preserve">    2050201</t>
  </si>
  <si>
    <t xml:space="preserve">    学前教育</t>
  </si>
  <si>
    <t xml:space="preserve">    2050202</t>
  </si>
  <si>
    <t xml:space="preserve">    小学教育</t>
  </si>
  <si>
    <t>03</t>
  </si>
  <si>
    <t xml:space="preserve">    2050203</t>
  </si>
  <si>
    <t xml:space="preserve">    初中教育</t>
  </si>
  <si>
    <t>04</t>
  </si>
  <si>
    <t xml:space="preserve">    2050204</t>
  </si>
  <si>
    <t xml:space="preserve">    高中教育</t>
  </si>
  <si>
    <t xml:space="preserve">    2050299</t>
  </si>
  <si>
    <t xml:space="preserve">    其他普通教育支出</t>
  </si>
  <si>
    <t xml:space="preserve">    2050302</t>
  </si>
  <si>
    <t xml:space="preserve">    中等职业教育</t>
  </si>
  <si>
    <t>07</t>
  </si>
  <si>
    <t xml:space="preserve">    2050701</t>
  </si>
  <si>
    <t xml:space="preserve">    特殊学校教育</t>
  </si>
  <si>
    <t>08</t>
  </si>
  <si>
    <t xml:space="preserve">    2050801</t>
  </si>
  <si>
    <t xml:space="preserve">    教师进修</t>
  </si>
  <si>
    <t>09</t>
  </si>
  <si>
    <t>05</t>
  </si>
  <si>
    <t xml:space="preserve">    2050905</t>
  </si>
  <si>
    <t xml:space="preserve">    中等职业学校教学设施</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</si>
  <si>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</si>
  <si>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</si>
  <si>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</si>
  <si>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</si>
  <si>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</si>
  <si>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</si>
  <si>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</si>
  <si>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</si>
  <si>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</si>
  <si>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</si>
  <si>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</si>
  <si>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</si>
  <si>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</si>
  <si>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</si>
  <si>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</si>
  <si>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</si>
  <si>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</si>
  <si>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</si>
  <si>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204001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</si>
  <si>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</si>
  <si>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</si>
  <si>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</si>
  <si>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</si>
  <si>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</si>
  <si>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</si>
  <si>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</si>
  <si>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</si>
  <si>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</si>
  <si>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</si>
  <si>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</si>
  <si>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</si>
  <si>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</si>
  <si>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</si>
  <si>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</si>
  <si>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</si>
  <si>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</si>
  <si>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</si>
  <si>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</si>
  <si>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</si>
  <si>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</si>
  <si>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</si>
  <si>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</si>
  <si>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</si>
  <si>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</si>
  <si>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</si>
  <si>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205</t>
  </si>
  <si>
    <t xml:space="preserve">   教育支出</t>
  </si>
  <si>
    <t xml:space="preserve">    20501</t>
  </si>
  <si>
    <t xml:space="preserve">    教育管理事务</t>
  </si>
  <si>
    <t xml:space="preserve">     2050101</t>
  </si>
  <si>
    <t xml:space="preserve">     行政运行</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</si>
  <si>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</si>
  <si>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</si>
  <si>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</si>
  <si>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</si>
  <si>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</si>
  <si>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</si>
  <si>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</si>
  <si>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</si>
  <si>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</si>
  <si>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</si>
  <si>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</si>
  <si>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</si>
  <si>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</si>
  <si>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</si>
  <si>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</si>
  <si>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</si>
  <si>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2050302</t>
  </si>
  <si>
    <t xml:space="preserve">     中等职业教育</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</si>
  <si>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</si>
  <si>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</si>
  <si>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</si>
  <si>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</si>
  <si>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</si>
  <si>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</si>
  <si>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</si>
  <si>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</si>
  <si>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20509</t>
  </si>
  <si>
    <t xml:space="preserve">    教育费附加安排的支出</t>
  </si>
  <si>
    <t xml:space="preserve">     2050905</t>
  </si>
  <si>
    <t xml:space="preserve">     中等职业学校教学设施</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</si>
  <si>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</si>
  <si>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</si>
  <si>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</si>
  <si>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</si>
  <si>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</si>
  <si>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</si>
  <si>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</si>
  <si>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</si>
  <si>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</si>
  <si>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</si>
  <si>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</si>
  <si>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</si>
  <si>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</si>
  <si>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</si>
  <si>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</si>
  <si>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</si>
  <si>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</si>
  <si>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</si>
  <si>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</si>
  <si>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</si>
  <si>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</si>
  <si>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行政运行</t>
  </si>
  <si>
    <t>其他教育管理事务支出</t>
  </si>
  <si>
    <t>学前教育</t>
  </si>
  <si>
    <t>小学教育</t>
  </si>
  <si>
    <t>初中教育</t>
  </si>
  <si>
    <t>高中教育</t>
  </si>
  <si>
    <t>其他普通教育支出</t>
  </si>
  <si>
    <t>职业高中教育</t>
  </si>
  <si>
    <t>特殊教育</t>
  </si>
  <si>
    <t>教师进修</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</si>
  <si>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</si>
  <si>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</si>
  <si>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</si>
  <si>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</si>
  <si>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</si>
  <si>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</si>
  <si>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</si>
  <si>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</si>
  <si>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</si>
  <si>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</si>
  <si>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</si>
  <si>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</si>
  <si>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</si>
  <si>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</si>
  <si>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</si>
  <si>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</si>
  <si>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</si>
  <si>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</si>
  <si>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</si>
  <si>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</si>
  <si>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</si>
  <si>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</si>
  <si>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</si>
  <si>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</si>
  <si>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</si>
  <si>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</si>
  <si>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</si>
  <si>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</si>
  <si>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</si>
  <si>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</si>
  <si>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</si>
  <si>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</si>
  <si>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</si>
  <si>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</si>
  <si>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</si>
  <si>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</si>
  <si>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</si>
  <si>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</si>
  <si>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</si>
  <si>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</si>
  <si>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</si>
  <si>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</si>
  <si>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</si>
  <si>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</si>
  <si>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</si>
  <si>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</si>
  <si>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</si>
  <si>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</si>
  <si>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</si>
  <si>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</si>
  <si>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</si>
  <si>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</si>
  <si>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</si>
  <si>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</si>
  <si>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</si>
  <si>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</si>
  <si>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</si>
  <si>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</si>
  <si>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</si>
  <si>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</si>
  <si>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</si>
  <si>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</si>
  <si>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</si>
  <si>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</si>
  <si>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</si>
  <si>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</si>
  <si>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</si>
  <si>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</si>
  <si>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</si>
  <si>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</si>
  <si>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</si>
  <si>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</si>
  <si>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</si>
  <si>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</si>
  <si>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</si>
  <si>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</si>
  <si>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</si>
  <si>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</si>
  <si>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</si>
  <si>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</si>
  <si>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</si>
  <si>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204001</t>
  </si>
  <si>
    <t>职业教育专项经费</t>
  </si>
  <si>
    <t>“百千万‘艺术童伴’-留守儿童关爱工程”建设经费及工作经费</t>
  </si>
  <si>
    <t>校车运行经费</t>
  </si>
  <si>
    <t>公办学幼儿园添置维护运行经费（洪桥、玉合、永昌街道三所中心幼儿园园舍、场地租金）</t>
  </si>
  <si>
    <t>高中阶段学生军训经费</t>
  </si>
  <si>
    <t>义务教育阶段校舍维修长效机制县级配套资金</t>
  </si>
  <si>
    <t>农村税费改革转移支付10％用于危房改造</t>
  </si>
  <si>
    <t>教育附加30%安排用于职业教育</t>
  </si>
  <si>
    <t>教育附加745万元、地方教育附加709万元、土地出让金总收入（14383万元）2.5%即360万元、城市维护建设税300万元、城市基础设施配套费167万元，全部安排用于购买义务教育学位</t>
  </si>
  <si>
    <t>县财政预算专项安排购买义务教育学位资金</t>
  </si>
  <si>
    <t>县财政专项安排2024年教育系统重点项目建设资金7038.19万元，其中：县办中学提质改造资金1800万元（县一中操场、改厕1220万元、育贤中学改厕350万元、职业中专学生公寓改厕170万元、新区中学改厕60万元）；衡师附中建行贷款利息135万元；育贤中学“特立项目”建设资金760万元；凤凰中学新建项目建设资金、县第一幼儿园新建项目建设等4343.19万元</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</si>
  <si>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</si>
  <si>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</si>
  <si>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</si>
  <si>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</si>
  <si>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</si>
  <si>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</si>
  <si>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</si>
  <si>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</si>
  <si>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</si>
  <si>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</si>
  <si>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</si>
  <si>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</si>
  <si>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</si>
  <si>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</si>
  <si>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</si>
  <si>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加大教师业务培训和学生技能水平提高，确保资金到位。</t>
  </si>
  <si>
    <t>产出指标</t>
  </si>
  <si>
    <t>数量指标</t>
  </si>
  <si>
    <t>设备添置名称</t>
  </si>
  <si>
    <t>技能竞赛相关设备</t>
  </si>
  <si>
    <t>设备添置数量</t>
  </si>
  <si>
    <t>根据需要而定</t>
  </si>
  <si>
    <t>质量指标</t>
  </si>
  <si>
    <t>发放合规率</t>
  </si>
  <si>
    <t>职业学校考核达标率</t>
  </si>
  <si>
    <t>时效指标</t>
  </si>
  <si>
    <t>预算执行率</t>
  </si>
  <si>
    <t>校产校具维护保养及时性</t>
  </si>
  <si>
    <t>成本指标</t>
  </si>
  <si>
    <t>77万元</t>
  </si>
  <si>
    <t>效益指标</t>
  </si>
  <si>
    <t>经济效益指标</t>
  </si>
  <si>
    <t>教师培训人次</t>
  </si>
  <si>
    <t>300人次</t>
  </si>
  <si>
    <t>惠及学生</t>
  </si>
  <si>
    <t>3000人次</t>
  </si>
  <si>
    <t>社会效益指标</t>
  </si>
  <si>
    <t>师资力量</t>
  </si>
  <si>
    <t>提升</t>
  </si>
  <si>
    <t>学生专业水平</t>
  </si>
  <si>
    <t>可持续影响指标</t>
  </si>
  <si>
    <t>教师教学水平</t>
  </si>
  <si>
    <t>职业教育质量品牌影响力</t>
  </si>
  <si>
    <t>社会公众或服
务对象
满意度指标</t>
  </si>
  <si>
    <t>教职员工满意度</t>
  </si>
  <si>
    <t>90%以上</t>
  </si>
  <si>
    <t>学生满意度</t>
  </si>
  <si>
    <r>
      <rPr>
        <sz val="10"/>
        <rFont val="Times New Roman"/>
        <charset val="134"/>
      </rPr>
      <t>“</t>
    </r>
    <r>
      <rPr>
        <sz val="10"/>
        <rFont val="SimSun-ExtB"/>
        <charset val="134"/>
      </rPr>
      <t>百千万</t>
    </r>
    <r>
      <rPr>
        <sz val="10"/>
        <rFont val="Times New Roman"/>
        <charset val="134"/>
      </rPr>
      <t>‘</t>
    </r>
    <r>
      <rPr>
        <sz val="10"/>
        <rFont val="SimSun-ExtB"/>
        <charset val="134"/>
      </rPr>
      <t>艺术童伴</t>
    </r>
    <r>
      <rPr>
        <sz val="10"/>
        <rFont val="Times New Roman"/>
        <charset val="134"/>
      </rPr>
      <t>’</t>
    </r>
    <r>
      <rPr>
        <sz val="10"/>
        <rFont val="SimSun-ExtB"/>
        <charset val="134"/>
      </rPr>
      <t>-留守儿童关爱工程</t>
    </r>
    <r>
      <rPr>
        <sz val="10"/>
        <rFont val="Times New Roman"/>
        <charset val="134"/>
      </rPr>
      <t>”</t>
    </r>
    <r>
      <rPr>
        <sz val="10"/>
        <rFont val="SimSun-ExtB"/>
        <charset val="134"/>
      </rPr>
      <t>建设经费及工作经费</t>
    </r>
  </si>
  <si>
    <r>
      <rPr>
        <sz val="10"/>
        <rFont val="SimSun-ExtB"/>
        <charset val="134"/>
      </rPr>
      <t>深化巩固</t>
    </r>
    <r>
      <rPr>
        <sz val="10"/>
        <rFont val="Times New Roman"/>
        <charset val="134"/>
      </rPr>
      <t>“</t>
    </r>
    <r>
      <rPr>
        <sz val="10"/>
        <rFont val="SimSun-ExtB"/>
        <charset val="134"/>
      </rPr>
      <t>艺术童伴</t>
    </r>
    <r>
      <rPr>
        <sz val="10"/>
        <rFont val="Times New Roman"/>
        <charset val="134"/>
      </rPr>
      <t>”</t>
    </r>
    <r>
      <rPr>
        <sz val="10"/>
        <rFont val="SimSun-ExtB"/>
        <charset val="134"/>
      </rPr>
      <t>活动成果，帮助广大留守儿童健康成长，全面发展、着力构建</t>
    </r>
    <r>
      <rPr>
        <sz val="10"/>
        <rFont val="Times New Roman"/>
        <charset val="134"/>
      </rPr>
      <t>“</t>
    </r>
    <r>
      <rPr>
        <sz val="10"/>
        <rFont val="SimSun-ExtB"/>
        <charset val="134"/>
      </rPr>
      <t>政府、家庭、学校、社会</t>
    </r>
    <r>
      <rPr>
        <sz val="10"/>
        <rFont val="Times New Roman"/>
        <charset val="134"/>
      </rPr>
      <t>”</t>
    </r>
    <r>
      <rPr>
        <sz val="10"/>
        <rFont val="SimSun-ExtB"/>
        <charset val="134"/>
      </rPr>
      <t>四级留守儿童关爱体系，结合乡村</t>
    </r>
    <r>
      <rPr>
        <sz val="10"/>
        <rFont val="Times New Roman"/>
        <charset val="134"/>
      </rPr>
      <t>“</t>
    </r>
    <r>
      <rPr>
        <sz val="10"/>
        <rFont val="SimSun-ExtB"/>
        <charset val="134"/>
      </rPr>
      <t>复兴少年宫</t>
    </r>
    <r>
      <rPr>
        <sz val="10"/>
        <rFont val="Times New Roman"/>
        <charset val="134"/>
      </rPr>
      <t>”</t>
    </r>
    <r>
      <rPr>
        <sz val="10"/>
        <rFont val="SimSun-ExtB"/>
        <charset val="134"/>
      </rPr>
      <t>建设通过结对子的形式，帮助乡村学校解决艺术教育资源匮乏、经费短缺等实际困难，引导农村留守儿童培养美好心灵，陶冶高尚情操，提高综合素质，让</t>
    </r>
    <r>
      <rPr>
        <sz val="10"/>
        <rFont val="Times New Roman"/>
        <charset val="134"/>
      </rPr>
      <t>“</t>
    </r>
    <r>
      <rPr>
        <sz val="10"/>
        <rFont val="SimSun-ExtB"/>
        <charset val="134"/>
      </rPr>
      <t>艺术童伴</t>
    </r>
    <r>
      <rPr>
        <sz val="10"/>
        <rFont val="Times New Roman"/>
        <charset val="134"/>
      </rPr>
      <t>”</t>
    </r>
    <r>
      <rPr>
        <sz val="10"/>
        <rFont val="SimSun-ExtB"/>
        <charset val="134"/>
      </rPr>
      <t>成为孩子受益、家长满意、社会称赞的育人、民心工程。</t>
    </r>
  </si>
  <si>
    <t>新增活动室</t>
  </si>
  <si>
    <t>保障活动室</t>
  </si>
  <si>
    <t>27所项目学校135间活动室</t>
  </si>
  <si>
    <t>验收合格率</t>
  </si>
  <si>
    <t>保障覆盖率</t>
  </si>
  <si>
    <t>新增活动室完成及时率</t>
  </si>
  <si>
    <t>新建活动室费用</t>
  </si>
  <si>
    <t>活动室运行费用</t>
  </si>
  <si>
    <t>40万</t>
  </si>
  <si>
    <t>工作经费</t>
  </si>
  <si>
    <t>10万</t>
  </si>
  <si>
    <t>社会效益
指标</t>
  </si>
  <si>
    <t>惠及留守儿童</t>
  </si>
  <si>
    <t>27所项目学校</t>
  </si>
  <si>
    <t>留守儿童生活</t>
  </si>
  <si>
    <t>每周至少开展3次艺术素养活动</t>
  </si>
  <si>
    <t>留守儿童的艺术兴趣和艺术素养</t>
  </si>
  <si>
    <t>根据学校实际，打造至少1-2个留守儿童艺术素养教育特色项目。</t>
  </si>
  <si>
    <t>可持续影响
指标</t>
  </si>
  <si>
    <t>留守儿童身心健康成长</t>
  </si>
  <si>
    <t>活动室使用年限</t>
  </si>
  <si>
    <t>长期</t>
  </si>
  <si>
    <t>社会公众或服务对象
满意度指标</t>
  </si>
  <si>
    <t>留守儿童家长满意度</t>
  </si>
  <si>
    <t>社会公众满意度</t>
  </si>
  <si>
    <t>校车运行及安全管理经费</t>
  </si>
  <si>
    <r>
      <rPr>
        <sz val="10"/>
        <color indexed="8"/>
        <rFont val="宋体"/>
        <charset val="134"/>
      </rPr>
      <t>全面贯彻落实国务院《校车安全管理条例》和《湖南省实施</t>
    </r>
    <r>
      <rPr>
        <sz val="10"/>
        <color indexed="8"/>
        <rFont val="SimSun-ExtB"/>
        <charset val="134"/>
      </rPr>
      <t>&lt;</t>
    </r>
    <r>
      <rPr>
        <sz val="10"/>
        <color indexed="8"/>
        <rFont val="宋体"/>
        <charset val="134"/>
      </rPr>
      <t>校车安全管理条例</t>
    </r>
    <r>
      <rPr>
        <sz val="10"/>
        <color indexed="8"/>
        <rFont val="SimSun-ExtB"/>
        <charset val="134"/>
      </rPr>
      <t>&gt;</t>
    </r>
    <r>
      <rPr>
        <sz val="10"/>
        <color indexed="8"/>
        <rFont val="宋体"/>
        <charset val="134"/>
      </rPr>
      <t>办法》，严格按照《湖南省财政厅</t>
    </r>
    <r>
      <rPr>
        <sz val="10"/>
        <color indexed="8"/>
        <rFont val="SimSun-ExtB"/>
        <charset val="134"/>
      </rPr>
      <t xml:space="preserve"> </t>
    </r>
    <r>
      <rPr>
        <sz val="10"/>
        <color indexed="8"/>
        <rFont val="宋体"/>
        <charset val="134"/>
      </rPr>
      <t>湖南省教育厅关于印发</t>
    </r>
    <r>
      <rPr>
        <sz val="10"/>
        <color indexed="8"/>
        <rFont val="SimSun-ExtB"/>
        <charset val="134"/>
      </rPr>
      <t>&lt;</t>
    </r>
    <r>
      <rPr>
        <sz val="10"/>
        <color indexed="8"/>
        <rFont val="宋体"/>
        <charset val="134"/>
      </rPr>
      <t>湖南省中小学幼儿园学生用车</t>
    </r>
    <r>
      <rPr>
        <sz val="10"/>
        <color indexed="8"/>
        <rFont val="SimSun-ExtB"/>
        <charset val="134"/>
      </rPr>
      <t>(</t>
    </r>
    <r>
      <rPr>
        <sz val="10"/>
        <color indexed="8"/>
        <rFont val="宋体"/>
        <charset val="134"/>
      </rPr>
      <t>船</t>
    </r>
    <r>
      <rPr>
        <sz val="10"/>
        <color indexed="8"/>
        <rFont val="SimSun-ExtB"/>
        <charset val="134"/>
      </rPr>
      <t>)</t>
    </r>
    <r>
      <rPr>
        <sz val="10"/>
        <color indexed="8"/>
        <rFont val="宋体"/>
        <charset val="134"/>
      </rPr>
      <t>省级奖补资金管理办法</t>
    </r>
    <r>
      <rPr>
        <sz val="10"/>
        <color indexed="8"/>
        <rFont val="SimSun-ExtB"/>
        <charset val="134"/>
      </rPr>
      <t>&gt;</t>
    </r>
    <r>
      <rPr>
        <sz val="10"/>
        <color indexed="8"/>
        <rFont val="宋体"/>
        <charset val="134"/>
      </rPr>
      <t>的通知》</t>
    </r>
    <r>
      <rPr>
        <sz val="10"/>
        <color indexed="8"/>
        <rFont val="SimSun-ExtB"/>
        <charset val="134"/>
      </rPr>
      <t>[2012]57</t>
    </r>
    <r>
      <rPr>
        <sz val="10"/>
        <color indexed="8"/>
        <rFont val="宋体"/>
        <charset val="134"/>
      </rPr>
      <t>号有关要求和《关于进一步做好中小学幼儿园学生用车（船）省级奖补资金管理工作的通知》（湘学安校车发〔</t>
    </r>
    <r>
      <rPr>
        <sz val="10"/>
        <color indexed="8"/>
        <rFont val="SimSun-ExtB"/>
        <charset val="134"/>
      </rPr>
      <t>2021</t>
    </r>
    <r>
      <rPr>
        <sz val="10"/>
        <color indexed="8"/>
        <rFont val="宋体"/>
        <charset val="134"/>
      </rPr>
      <t>〕</t>
    </r>
    <r>
      <rPr>
        <sz val="10"/>
        <color indexed="8"/>
        <rFont val="SimSun-ExtB"/>
        <charset val="134"/>
      </rPr>
      <t>7</t>
    </r>
    <r>
      <rPr>
        <sz val="10"/>
        <color indexed="8"/>
        <rFont val="宋体"/>
        <charset val="134"/>
      </rPr>
      <t>号）文件精神，激励全县校车使用单位加强校车安全管理，规范运营行为，确保校车运营安全。</t>
    </r>
  </si>
  <si>
    <t>校车奖补支出</t>
  </si>
  <si>
    <r>
      <rPr>
        <sz val="10"/>
        <color theme="1"/>
        <rFont val="SimSun-ExtB"/>
        <charset val="134"/>
      </rPr>
      <t>337</t>
    </r>
    <r>
      <rPr>
        <sz val="10"/>
        <color theme="1"/>
        <rFont val="宋体"/>
        <charset val="134"/>
      </rPr>
      <t>台，</t>
    </r>
    <r>
      <rPr>
        <sz val="10"/>
        <color theme="1"/>
        <rFont val="SimSun-ExtB"/>
        <charset val="134"/>
      </rPr>
      <t>674000</t>
    </r>
    <r>
      <rPr>
        <sz val="10"/>
        <color theme="1"/>
        <rFont val="宋体"/>
        <charset val="134"/>
      </rPr>
      <t>元</t>
    </r>
  </si>
  <si>
    <t>安全奖补支出</t>
  </si>
  <si>
    <r>
      <rPr>
        <sz val="10"/>
        <color theme="1"/>
        <rFont val="SimSun-ExtB"/>
        <charset val="134"/>
      </rPr>
      <t>136</t>
    </r>
    <r>
      <rPr>
        <sz val="10"/>
        <color theme="1"/>
        <rFont val="宋体"/>
        <charset val="134"/>
      </rPr>
      <t>所，</t>
    </r>
    <r>
      <rPr>
        <sz val="10"/>
        <color theme="1"/>
        <rFont val="SimSun-ExtB"/>
        <charset val="134"/>
      </rPr>
      <t>136000</t>
    </r>
    <r>
      <rPr>
        <sz val="10"/>
        <color theme="1"/>
        <rFont val="宋体"/>
        <charset val="134"/>
      </rPr>
      <t>元</t>
    </r>
  </si>
  <si>
    <t>校车运行补助</t>
  </si>
  <si>
    <r>
      <rPr>
        <sz val="10"/>
        <color theme="1"/>
        <rFont val="SimSun-ExtB"/>
        <charset val="134"/>
      </rPr>
      <t>15600</t>
    </r>
    <r>
      <rPr>
        <sz val="10"/>
        <color theme="1"/>
        <rFont val="宋体"/>
        <charset val="134"/>
      </rPr>
      <t>公里，</t>
    </r>
    <r>
      <rPr>
        <sz val="10"/>
        <color theme="1"/>
        <rFont val="SimSun-ExtB"/>
        <charset val="134"/>
      </rPr>
      <t>390000</t>
    </r>
    <r>
      <rPr>
        <sz val="10"/>
        <color theme="1"/>
        <rFont val="宋体"/>
        <charset val="134"/>
      </rPr>
      <t>元</t>
    </r>
  </si>
  <si>
    <t>安全检查次数</t>
  </si>
  <si>
    <r>
      <rPr>
        <sz val="10"/>
        <color theme="1"/>
        <rFont val="SimSun-ExtB"/>
        <charset val="134"/>
      </rPr>
      <t>10</t>
    </r>
    <r>
      <rPr>
        <sz val="10"/>
        <color theme="1"/>
        <rFont val="宋体"/>
        <charset val="134"/>
      </rPr>
      <t>次以上</t>
    </r>
  </si>
  <si>
    <t>完成及时性</t>
  </si>
  <si>
    <t>按合同约定期限完工</t>
  </si>
  <si>
    <r>
      <rPr>
        <sz val="10"/>
        <color theme="1"/>
        <rFont val="宋体"/>
        <charset val="134"/>
      </rPr>
      <t>不超过</t>
    </r>
    <r>
      <rPr>
        <sz val="10"/>
        <color theme="1"/>
        <rFont val="SimSun-ExtB"/>
        <charset val="134"/>
      </rPr>
      <t>350</t>
    </r>
    <r>
      <rPr>
        <sz val="10"/>
        <color theme="1"/>
        <rFont val="宋体"/>
        <charset val="134"/>
      </rPr>
      <t>万</t>
    </r>
  </si>
  <si>
    <r>
      <rPr>
        <sz val="10"/>
        <color theme="1"/>
        <rFont val="宋体"/>
        <charset val="134"/>
      </rPr>
      <t>经济效益</t>
    </r>
    <r>
      <rPr>
        <sz val="10"/>
        <color theme="1"/>
        <rFont val="SimSun-ExtB"/>
        <charset val="134"/>
      </rPr>
      <t xml:space="preserve">
</t>
    </r>
    <r>
      <rPr>
        <sz val="10"/>
        <color theme="1"/>
        <rFont val="宋体"/>
        <charset val="134"/>
      </rPr>
      <t>指标</t>
    </r>
  </si>
  <si>
    <t>创造就业机率</t>
  </si>
  <si>
    <t>生源增加</t>
  </si>
  <si>
    <r>
      <rPr>
        <sz val="10"/>
        <color theme="1"/>
        <rFont val="宋体"/>
        <charset val="134"/>
      </rPr>
      <t>社会效益</t>
    </r>
    <r>
      <rPr>
        <sz val="10"/>
        <color theme="1"/>
        <rFont val="SimSun-ExtB"/>
        <charset val="134"/>
      </rPr>
      <t xml:space="preserve">
</t>
    </r>
    <r>
      <rPr>
        <sz val="10"/>
        <color theme="1"/>
        <rFont val="宋体"/>
        <charset val="134"/>
      </rPr>
      <t>指标</t>
    </r>
  </si>
  <si>
    <t>安全事故发生次数</t>
  </si>
  <si>
    <t>0次以下</t>
  </si>
  <si>
    <t>教育形象和办学质量</t>
  </si>
  <si>
    <r>
      <rPr>
        <sz val="10"/>
        <color theme="1"/>
        <rFont val="宋体"/>
        <charset val="134"/>
      </rPr>
      <t>可持续影响</t>
    </r>
    <r>
      <rPr>
        <sz val="10"/>
        <color theme="1"/>
        <rFont val="SimSun-ExtB"/>
        <charset val="134"/>
      </rPr>
      <t xml:space="preserve">
</t>
    </r>
    <r>
      <rPr>
        <sz val="10"/>
        <color theme="1"/>
        <rFont val="宋体"/>
        <charset val="134"/>
      </rPr>
      <t>指标</t>
    </r>
  </si>
  <si>
    <t>接送学生完成率</t>
  </si>
  <si>
    <t>校车安全营运率</t>
  </si>
  <si>
    <r>
      <rPr>
        <sz val="10"/>
        <color theme="1"/>
        <rFont val="宋体"/>
        <charset val="134"/>
      </rPr>
      <t>社会公众或服务对象</t>
    </r>
    <r>
      <rPr>
        <sz val="10"/>
        <color theme="1"/>
        <rFont val="SimSun-ExtB"/>
        <charset val="134"/>
      </rPr>
      <t xml:space="preserve">
</t>
    </r>
    <r>
      <rPr>
        <sz val="10"/>
        <color theme="1"/>
        <rFont val="宋体"/>
        <charset val="134"/>
      </rPr>
      <t>满意度指标</t>
    </r>
  </si>
  <si>
    <t>服务对象满意度</t>
  </si>
  <si>
    <t>98%以上</t>
  </si>
  <si>
    <t>公众满意度</t>
  </si>
  <si>
    <t>95%以上</t>
  </si>
  <si>
    <t>公办幼儿园园舍、场地租金</t>
  </si>
  <si>
    <t>通过租用场地举办公办幼儿园,产生了很好的经济效益和社会效益。城区公办幼儿园办学质量得到整体提升，办园条件得到整体改善，基本解决了城区幼儿入园难，入园贵的问题，减轻了部分家庭的经济负担，家长满意度和公众满意度进一步提高，全县公办园幼儿占比达到了省级要求。</t>
  </si>
  <si>
    <t>公办中心幼儿园场地租用个数</t>
  </si>
  <si>
    <t>公办中心幼儿园场地租用面积</t>
  </si>
  <si>
    <t>8303平方米</t>
  </si>
  <si>
    <t>公办中心幼儿园场地质量</t>
  </si>
  <si>
    <t>达标</t>
  </si>
  <si>
    <t>新增幼儿园验收合格率</t>
  </si>
  <si>
    <t>幼儿园添置及时性</t>
  </si>
  <si>
    <t>按合同完成</t>
  </si>
  <si>
    <t>园舍租金支出</t>
  </si>
  <si>
    <t>75万元</t>
  </si>
  <si>
    <t>设备添置支出</t>
  </si>
  <si>
    <t>经济效益
指标</t>
  </si>
  <si>
    <t>降低城区幼儿入园费用</t>
  </si>
  <si>
    <t>保障保教费低于同级民办园收费标准，每生每期不超过2000元。</t>
  </si>
  <si>
    <t>增加城区公办园学位供给</t>
  </si>
  <si>
    <r>
      <rPr>
        <sz val="10"/>
        <color theme="1"/>
        <rFont val="宋体"/>
        <charset val="134"/>
      </rPr>
      <t>解决</t>
    </r>
    <r>
      <rPr>
        <sz val="10"/>
        <rFont val="宋体"/>
        <charset val="134"/>
      </rPr>
      <t>“</t>
    </r>
    <r>
      <rPr>
        <sz val="10"/>
        <rFont val="SimSun-ExtB"/>
        <charset val="134"/>
      </rPr>
      <t>入园难</t>
    </r>
    <r>
      <rPr>
        <sz val="10"/>
        <rFont val="宋体"/>
        <charset val="134"/>
      </rPr>
      <t>”</t>
    </r>
    <r>
      <rPr>
        <sz val="10"/>
        <rFont val="SimSun-ExtB"/>
        <charset val="134"/>
      </rPr>
      <t>问题</t>
    </r>
  </si>
  <si>
    <t>城区公办园在园幼儿占比</t>
  </si>
  <si>
    <t>逐年提升</t>
  </si>
  <si>
    <t>公办园占比率</t>
  </si>
  <si>
    <t>幼儿教育质量</t>
  </si>
  <si>
    <t>办学设施维修维护机制</t>
  </si>
  <si>
    <t>持续运行</t>
  </si>
  <si>
    <t>家长满意度</t>
  </si>
  <si>
    <t>高中学生军训经费</t>
  </si>
  <si>
    <t xml:space="preserve">   深入贯彻习近平新时代中国特色社会主义思想和习近平强军思想，落实立德树人根本任务和强军目标根本要求，服务国家人才培养战略目标和国防后备力量需要，通过军事训练教学提升青少年国防素养，增强国防观念和国家安全意识，培养爱党爱国爱军情怀，培塑爱国主义、集体主义和革命英雄主义精神，为实现中国梦强军梦培养德智体美劳全面发展的社会主义建设者和接班人。</t>
  </si>
  <si>
    <t>受训学生人数</t>
  </si>
  <si>
    <t>10500人</t>
  </si>
  <si>
    <t>受训天数</t>
  </si>
  <si>
    <t>7天</t>
  </si>
  <si>
    <t>基本军事知识</t>
  </si>
  <si>
    <t>12课时</t>
  </si>
  <si>
    <t>基本军事技能</t>
  </si>
  <si>
    <t>44课时</t>
  </si>
  <si>
    <t>受训时间段</t>
  </si>
  <si>
    <t>8月24日至9月6日（两批）</t>
  </si>
  <si>
    <t>经费拨付时间</t>
  </si>
  <si>
    <t>9月中旬</t>
  </si>
  <si>
    <t>40万元</t>
  </si>
  <si>
    <t>军事知识和军事技能</t>
  </si>
  <si>
    <t>学生纪律意识</t>
  </si>
  <si>
    <t>增强</t>
  </si>
  <si>
    <t>爱党爱国爱军情怀</t>
  </si>
  <si>
    <t>加强</t>
  </si>
  <si>
    <t>全民国防教育</t>
  </si>
  <si>
    <t>校舍维修县级配套资金</t>
  </si>
  <si>
    <t>维修好中小学校舍，消除中小学校校舍安全隐患，确保中小学校校舍安全。</t>
  </si>
  <si>
    <t>新建或维修学校所数</t>
  </si>
  <si>
    <t>新建或维修校舍面积</t>
  </si>
  <si>
    <t>28000平方米</t>
  </si>
  <si>
    <t>全年项目巡、检查次数</t>
  </si>
  <si>
    <t>6次以上</t>
  </si>
  <si>
    <t>施工质量验收合格率</t>
  </si>
  <si>
    <t>校舍维修及时性</t>
  </si>
  <si>
    <t>不低于2000万元</t>
  </si>
  <si>
    <t>安全隐患</t>
  </si>
  <si>
    <t>消除</t>
  </si>
  <si>
    <t>学生学习生活环境</t>
  </si>
  <si>
    <t>全面改善</t>
  </si>
  <si>
    <t>维修质保年限</t>
  </si>
  <si>
    <t>50年</t>
  </si>
  <si>
    <t>工程计划使用年限</t>
  </si>
  <si>
    <t>50年以上</t>
  </si>
  <si>
    <t>师生家长满意度</t>
  </si>
  <si>
    <r>
      <rPr>
        <sz val="10"/>
        <rFont val="宋体"/>
        <charset val="134"/>
      </rPr>
      <t>农村税费改革转移支付</t>
    </r>
    <r>
      <rPr>
        <sz val="10"/>
        <rFont val="SimSun-ExtB"/>
        <charset val="134"/>
      </rPr>
      <t>10</t>
    </r>
    <r>
      <rPr>
        <sz val="10"/>
        <rFont val="宋体"/>
        <charset val="134"/>
      </rPr>
      <t>％用于危房改造</t>
    </r>
  </si>
  <si>
    <t>改善办学条件，加固校舍安全。</t>
  </si>
  <si>
    <t>危房改造学校数量</t>
  </si>
  <si>
    <t>4所</t>
  </si>
  <si>
    <t>危房改造后新增建筑面积</t>
  </si>
  <si>
    <t>2200平方米以上</t>
  </si>
  <si>
    <t>工程质量巡、检查次数</t>
  </si>
  <si>
    <t>工程完成及时性</t>
  </si>
  <si>
    <t>181万元</t>
  </si>
  <si>
    <t>危房改造受益学生人数</t>
  </si>
  <si>
    <t>840人以上</t>
  </si>
  <si>
    <t>学生学习环境</t>
  </si>
  <si>
    <t>改善</t>
  </si>
  <si>
    <t>工程质保年限</t>
  </si>
  <si>
    <r>
      <rPr>
        <sz val="10"/>
        <color theme="1"/>
        <rFont val="宋体"/>
        <charset val="134"/>
      </rPr>
      <t>教育附加</t>
    </r>
    <r>
      <rPr>
        <sz val="10"/>
        <color theme="1"/>
        <rFont val="SimSun-ExtB"/>
        <charset val="134"/>
      </rPr>
      <t>30%</t>
    </r>
    <r>
      <rPr>
        <sz val="10"/>
        <color theme="1"/>
        <rFont val="宋体"/>
        <charset val="134"/>
      </rPr>
      <t>用于职业</t>
    </r>
    <r>
      <rPr>
        <sz val="10"/>
        <color theme="1"/>
        <rFont val="SimSun-ExtB"/>
        <charset val="134"/>
      </rPr>
      <t xml:space="preserve">
</t>
    </r>
    <r>
      <rPr>
        <sz val="10"/>
        <color theme="1"/>
        <rFont val="宋体"/>
        <charset val="134"/>
      </rPr>
      <t>教育资金</t>
    </r>
  </si>
  <si>
    <t>确保质量，安全施工，如期完工，真正提升学校办学能力。</t>
  </si>
  <si>
    <t>校园基础设施维修及改造</t>
  </si>
  <si>
    <t>260万元</t>
  </si>
  <si>
    <t>校园绿化</t>
  </si>
  <si>
    <t>50万元</t>
  </si>
  <si>
    <t>巡、检查次数</t>
  </si>
  <si>
    <t>一周三次以上</t>
  </si>
  <si>
    <t>310万元</t>
  </si>
  <si>
    <t>增加招生规模</t>
  </si>
  <si>
    <t>400人以上</t>
  </si>
  <si>
    <t>提高国家补贴</t>
  </si>
  <si>
    <t>100万元以上</t>
  </si>
  <si>
    <t>0次</t>
  </si>
  <si>
    <t>生态效益
指标</t>
  </si>
  <si>
    <t>生态平衡</t>
  </si>
  <si>
    <t>良性</t>
  </si>
  <si>
    <t>生态系统</t>
  </si>
  <si>
    <t>10年以上</t>
  </si>
  <si>
    <t>20年以上</t>
  </si>
  <si>
    <r>
      <rPr>
        <sz val="10"/>
        <color theme="1"/>
        <rFont val="宋体"/>
        <charset val="134"/>
      </rPr>
      <t>教育附加</t>
    </r>
    <r>
      <rPr>
        <sz val="10"/>
        <color theme="1"/>
        <rFont val="SimSun-ExtB"/>
        <charset val="134"/>
      </rPr>
      <t>745</t>
    </r>
    <r>
      <rPr>
        <sz val="10"/>
        <color theme="1"/>
        <rFont val="宋体"/>
        <charset val="134"/>
      </rPr>
      <t>万元、地方教育附加</t>
    </r>
    <r>
      <rPr>
        <sz val="10"/>
        <color theme="1"/>
        <rFont val="SimSun-ExtB"/>
        <charset val="134"/>
      </rPr>
      <t>709</t>
    </r>
    <r>
      <rPr>
        <sz val="10"/>
        <color theme="1"/>
        <rFont val="宋体"/>
        <charset val="134"/>
      </rPr>
      <t>万元、土地出让金总收入（</t>
    </r>
    <r>
      <rPr>
        <sz val="10"/>
        <color theme="1"/>
        <rFont val="SimSun-ExtB"/>
        <charset val="134"/>
      </rPr>
      <t>14383</t>
    </r>
    <r>
      <rPr>
        <sz val="10"/>
        <color theme="1"/>
        <rFont val="宋体"/>
        <charset val="134"/>
      </rPr>
      <t>）的</t>
    </r>
    <r>
      <rPr>
        <sz val="10"/>
        <color theme="1"/>
        <rFont val="SimSun-ExtB"/>
        <charset val="134"/>
      </rPr>
      <t>2.5%360</t>
    </r>
    <r>
      <rPr>
        <sz val="10"/>
        <color theme="1"/>
        <rFont val="宋体"/>
        <charset val="134"/>
      </rPr>
      <t>万元、城市维护建设税</t>
    </r>
    <r>
      <rPr>
        <sz val="10"/>
        <color theme="1"/>
        <rFont val="SimSun-ExtB"/>
        <charset val="134"/>
      </rPr>
      <t>300</t>
    </r>
    <r>
      <rPr>
        <sz val="10"/>
        <color theme="1"/>
        <rFont val="宋体"/>
        <charset val="134"/>
      </rPr>
      <t>万元、城市基础设施配套费</t>
    </r>
    <r>
      <rPr>
        <sz val="10"/>
        <color theme="1"/>
        <rFont val="SimSun-ExtB"/>
        <charset val="134"/>
      </rPr>
      <t>167</t>
    </r>
    <r>
      <rPr>
        <sz val="10"/>
        <color theme="1"/>
        <rFont val="宋体"/>
        <charset val="134"/>
      </rPr>
      <t>万元、县财政专项</t>
    </r>
    <r>
      <rPr>
        <sz val="10"/>
        <color theme="1"/>
        <rFont val="SimSun-ExtB"/>
        <charset val="134"/>
      </rPr>
      <t>6055</t>
    </r>
    <r>
      <rPr>
        <sz val="10"/>
        <color theme="1"/>
        <rFont val="宋体"/>
        <charset val="134"/>
      </rPr>
      <t>万元安排用于购买义务教育学位资金</t>
    </r>
  </si>
  <si>
    <t>坚持以习近平新时代中国特色社会主义思想为指导，全面贯彻党教育方针，落实立德树人根本任务，坚持党对义务教育工作的全面领导，坚持社会主义办学方向，坚持以人民为中心的发展思想，认真贯彻落实省市有关购买学位的政策规定及要求，切实做好本县财政购买民办义务教育学位工作</t>
  </si>
  <si>
    <t>购买存量小学生学位</t>
  </si>
  <si>
    <t>10220人</t>
  </si>
  <si>
    <t>购买存量中学生学位</t>
  </si>
  <si>
    <t>2793人</t>
  </si>
  <si>
    <t>全县民办学校所数</t>
  </si>
  <si>
    <t>20所</t>
  </si>
  <si>
    <t>小学生学位补助标准</t>
  </si>
  <si>
    <t>2000元/人/期</t>
  </si>
  <si>
    <t>中学生学位补助标准</t>
  </si>
  <si>
    <t>2500元/人/期</t>
  </si>
  <si>
    <t>购买存量学位资金</t>
  </si>
  <si>
    <t>8336万元</t>
  </si>
  <si>
    <t>学生家长经济负担</t>
  </si>
  <si>
    <t>减轻</t>
  </si>
  <si>
    <t>民办学校办学成本</t>
  </si>
  <si>
    <t>降低</t>
  </si>
  <si>
    <t>义务教育发展</t>
  </si>
  <si>
    <t>持续均衡</t>
  </si>
  <si>
    <t>民办义务教育在校学生规模占比</t>
  </si>
  <si>
    <t>减少</t>
  </si>
  <si>
    <t>学校满意度</t>
  </si>
  <si>
    <t>学生及家长满意度</t>
  </si>
  <si>
    <r>
      <rPr>
        <sz val="10"/>
        <color theme="1"/>
        <rFont val="宋体"/>
        <charset val="134"/>
      </rPr>
      <t>县财政专项安排</t>
    </r>
    <r>
      <rPr>
        <sz val="10"/>
        <color theme="1"/>
        <rFont val="SimSun-ExtB"/>
        <charset val="134"/>
      </rPr>
      <t>2024</t>
    </r>
    <r>
      <rPr>
        <sz val="10"/>
        <color theme="1"/>
        <rFont val="宋体"/>
        <charset val="134"/>
      </rPr>
      <t>年教育系统重点项目建设资金</t>
    </r>
    <r>
      <rPr>
        <sz val="10"/>
        <color theme="1"/>
        <rFont val="SimSun-ExtB"/>
        <charset val="134"/>
      </rPr>
      <t>7038.19</t>
    </r>
    <r>
      <rPr>
        <sz val="10"/>
        <color theme="1"/>
        <rFont val="宋体"/>
        <charset val="134"/>
      </rPr>
      <t>万元，其中：县办中学提质改造资金</t>
    </r>
    <r>
      <rPr>
        <sz val="10"/>
        <color theme="1"/>
        <rFont val="SimSun-ExtB"/>
        <charset val="134"/>
      </rPr>
      <t>1800</t>
    </r>
    <r>
      <rPr>
        <sz val="10"/>
        <color theme="1"/>
        <rFont val="宋体"/>
        <charset val="134"/>
      </rPr>
      <t>万元（县一中操场、厕所</t>
    </r>
    <r>
      <rPr>
        <sz val="10"/>
        <color theme="1"/>
        <rFont val="SimSun-ExtB"/>
        <charset val="134"/>
      </rPr>
      <t>1220</t>
    </r>
    <r>
      <rPr>
        <sz val="10"/>
        <color theme="1"/>
        <rFont val="宋体"/>
        <charset val="134"/>
      </rPr>
      <t>万元、育贤中学改厕</t>
    </r>
    <r>
      <rPr>
        <sz val="10"/>
        <color theme="1"/>
        <rFont val="SimSun-ExtB"/>
        <charset val="134"/>
      </rPr>
      <t>350</t>
    </r>
    <r>
      <rPr>
        <sz val="10"/>
        <color theme="1"/>
        <rFont val="宋体"/>
        <charset val="134"/>
      </rPr>
      <t>万元、职业中专学生公寓改厕</t>
    </r>
    <r>
      <rPr>
        <sz val="10"/>
        <color theme="1"/>
        <rFont val="SimSun-ExtB"/>
        <charset val="134"/>
      </rPr>
      <t>170</t>
    </r>
    <r>
      <rPr>
        <sz val="10"/>
        <color theme="1"/>
        <rFont val="宋体"/>
        <charset val="134"/>
      </rPr>
      <t>万元、新区中学改厕</t>
    </r>
    <r>
      <rPr>
        <sz val="10"/>
        <color theme="1"/>
        <rFont val="SimSun-ExtB"/>
        <charset val="134"/>
      </rPr>
      <t>60</t>
    </r>
    <r>
      <rPr>
        <sz val="10"/>
        <color theme="1"/>
        <rFont val="宋体"/>
        <charset val="134"/>
      </rPr>
      <t>万元）；衡师附中建行贷款利息</t>
    </r>
    <r>
      <rPr>
        <sz val="10"/>
        <color theme="1"/>
        <rFont val="SimSun-ExtB"/>
        <charset val="134"/>
      </rPr>
      <t>135</t>
    </r>
    <r>
      <rPr>
        <sz val="10"/>
        <color theme="1"/>
        <rFont val="宋体"/>
        <charset val="134"/>
      </rPr>
      <t>万元；育贤中学</t>
    </r>
    <r>
      <rPr>
        <sz val="10"/>
        <color theme="1"/>
        <rFont val="仿宋"/>
        <charset val="134"/>
      </rPr>
      <t>“</t>
    </r>
    <r>
      <rPr>
        <sz val="10"/>
        <color theme="1"/>
        <rFont val="宋体"/>
        <charset val="134"/>
      </rPr>
      <t>特立项目</t>
    </r>
    <r>
      <rPr>
        <sz val="10"/>
        <color theme="1"/>
        <rFont val="仿宋"/>
        <charset val="134"/>
      </rPr>
      <t>”</t>
    </r>
    <r>
      <rPr>
        <sz val="10"/>
        <color theme="1"/>
        <rFont val="宋体"/>
        <charset val="134"/>
      </rPr>
      <t>建设资金</t>
    </r>
    <r>
      <rPr>
        <sz val="10"/>
        <color theme="1"/>
        <rFont val="SimSun-ExtB"/>
        <charset val="134"/>
      </rPr>
      <t>760</t>
    </r>
    <r>
      <rPr>
        <sz val="10"/>
        <color theme="1"/>
        <rFont val="宋体"/>
        <charset val="134"/>
      </rPr>
      <t>万元；凤凰中学新建项目建设资金、县第一幼儿园新建项目建设等</t>
    </r>
    <r>
      <rPr>
        <sz val="10"/>
        <color theme="1"/>
        <rFont val="SimSun-ExtB"/>
        <charset val="134"/>
      </rPr>
      <t>4343.19</t>
    </r>
    <r>
      <rPr>
        <sz val="10"/>
        <color theme="1"/>
        <rFont val="宋体"/>
        <charset val="134"/>
      </rPr>
      <t>万元。</t>
    </r>
  </si>
  <si>
    <t>保障基建项目顺利进行；为学校开办提供合格的建筑物。</t>
  </si>
  <si>
    <t>还本付息金额</t>
  </si>
  <si>
    <t>135万元</t>
  </si>
  <si>
    <t>新建学校所数</t>
  </si>
  <si>
    <t>2所</t>
  </si>
  <si>
    <t>新建教学楼</t>
  </si>
  <si>
    <t>1栋</t>
  </si>
  <si>
    <t>新建校舍面积</t>
  </si>
  <si>
    <t>63000平方米</t>
  </si>
  <si>
    <t>新建厕所的蹲位数</t>
  </si>
  <si>
    <t>10次以上</t>
  </si>
  <si>
    <t>不超过 7038.19 万元</t>
  </si>
  <si>
    <t>校园基础设施</t>
  </si>
  <si>
    <t>更加完善</t>
  </si>
  <si>
    <t>部门公开表22</t>
  </si>
  <si>
    <t>整体支出绩效目标表</t>
  </si>
  <si>
    <t>单位：部门：204_祁东县教育局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</si>
  <si>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</si>
  <si>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</si>
  <si>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</si>
  <si>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</si>
  <si>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</si>
  <si>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</si>
  <si>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</si>
  <si>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</si>
  <si>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</si>
  <si>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</si>
  <si>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加强教育、教学管理，进一步提高教师专业技术水平，加大中青年教师培训力度，确保中青年教师学历达到国家规定要求，加大教育经费投入力度，多渠道筹集教育经费，增加学校建设投入，不断改善办学条件，力争在二年内全面化解大班额，促进全县学前、基础、职业教育稳步发展。保障教师权益，确保教师待遇进一步提高。</t>
  </si>
  <si>
    <t>教育费附加、地方教育费附加用于教育的比例</t>
  </si>
  <si>
    <t>城市建设维护税、城市基础设施配套费用于教育的比例</t>
  </si>
  <si>
    <t>土地出让金总收入的2.5%用于教育部分的比例</t>
  </si>
  <si>
    <t>企业、社会团体、个人和港澳台同胞、华人华侨在本县捐资办学资金</t>
  </si>
  <si>
    <t>120万元以上</t>
  </si>
  <si>
    <t>学校考核、考评次数</t>
  </si>
  <si>
    <t>3次以上</t>
  </si>
  <si>
    <t>普通高中教育投入超上年比例</t>
  </si>
  <si>
    <t>3%以上</t>
  </si>
  <si>
    <t>组织教育教学竞赛活动次数</t>
  </si>
  <si>
    <t>820次以上</t>
  </si>
  <si>
    <t>开展观摩、教研、送教等活动次数</t>
  </si>
  <si>
    <t>560次以上</t>
  </si>
  <si>
    <t>开展党风廉政教育上党课</t>
  </si>
  <si>
    <t>160次以上</t>
  </si>
  <si>
    <t>开展乡镇、街道及县直单位教育工作督导评估</t>
  </si>
  <si>
    <t>1次以上</t>
  </si>
  <si>
    <t>督导评估幼儿园办园</t>
  </si>
  <si>
    <t>校园安全大检查</t>
  </si>
  <si>
    <t>中小学幼儿园配备专业保安</t>
  </si>
  <si>
    <t>应急演练活动</t>
  </si>
  <si>
    <t>120次以上</t>
  </si>
  <si>
    <t>学校考核、考评、审计次数</t>
  </si>
  <si>
    <t>教师培训考试通过率</t>
  </si>
  <si>
    <t>查处教师失职失德等行为次数</t>
  </si>
  <si>
    <t>20次以上</t>
  </si>
  <si>
    <t>中青年幼儿教师专科以上比例</t>
  </si>
  <si>
    <t>92%以上</t>
  </si>
  <si>
    <t>小学中青年教师专科以上比例</t>
  </si>
  <si>
    <t>初中中青年教师本科以上比例</t>
  </si>
  <si>
    <t>高中中青年教师本科以上学历比例</t>
  </si>
  <si>
    <t>高中教师研究生以上学历比例</t>
  </si>
  <si>
    <t>10%以上</t>
  </si>
  <si>
    <t>中等职业教育中青年专任教师本科及以上学历比例</t>
  </si>
  <si>
    <t>中等职业教育硕士研究生以上学历比例</t>
  </si>
  <si>
    <t>30%以上</t>
  </si>
  <si>
    <t>义务教育学校基础设施合格率</t>
  </si>
  <si>
    <t>标准学校基础设施合格率</t>
  </si>
  <si>
    <t>65%以上</t>
  </si>
  <si>
    <t>公办幼儿园和普惠性民办幼儿园占比</t>
  </si>
  <si>
    <t>九年义务教育完成率</t>
  </si>
  <si>
    <t>初中毕业生升学率</t>
  </si>
  <si>
    <t>高中教育入学率</t>
  </si>
  <si>
    <t>60%以上</t>
  </si>
  <si>
    <t>残疾儿童入学率</t>
  </si>
  <si>
    <t>义务教育阶段学校“班班通”比例</t>
  </si>
  <si>
    <t>事项完成及时率</t>
  </si>
  <si>
    <t>资金支付及时率</t>
  </si>
  <si>
    <t>教师工资按时足额发放比例</t>
  </si>
  <si>
    <t>教师定期体检</t>
  </si>
  <si>
    <t>按时</t>
  </si>
  <si>
    <t>教师定期培训</t>
  </si>
  <si>
    <t>每季度3次</t>
  </si>
  <si>
    <t>按时评选祁东县县级学科（专业）带头人</t>
  </si>
  <si>
    <t>是</t>
  </si>
  <si>
    <t>91351.81万元</t>
  </si>
  <si>
    <t>16516.19万元</t>
  </si>
  <si>
    <t>慰问困难教职工与退休人员人数</t>
  </si>
  <si>
    <t>320人以上</t>
  </si>
  <si>
    <t>家庭经济困难学生资助</t>
  </si>
  <si>
    <t>1260万元以上</t>
  </si>
  <si>
    <t>贫困乡、贫困村学校的建设投入</t>
  </si>
  <si>
    <t>618万元以上</t>
  </si>
  <si>
    <t>公民接受终身教育普及率</t>
  </si>
  <si>
    <t>校园安保水平</t>
  </si>
  <si>
    <t>优秀校长、优秀教师、优秀班主任、优秀辅导员、优秀教育工作者等评选表彰人数</t>
  </si>
  <si>
    <t>830人以上</t>
  </si>
  <si>
    <t>开展教师培训次数</t>
  </si>
  <si>
    <t>230次以上</t>
  </si>
  <si>
    <t>参加教师培训人次</t>
  </si>
  <si>
    <t>5600人以上</t>
  </si>
  <si>
    <t>社会的长治久安</t>
  </si>
  <si>
    <t>影响深远</t>
  </si>
  <si>
    <t>高质量教育体系</t>
  </si>
  <si>
    <t>社会公众或服务
对象满意度</t>
  </si>
  <si>
    <t>师生满意度</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</si>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</sst>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3">
    <font>
      <sz val="11"/>
      <color indexed="8"/>
      <name val="等线"/>
      <charset val="1"/>
      <scheme val="minor"/>
    </font>
    <font>
      <sz val="9"/>
      <color indexed="8"/>
      <name val="宋体"/>
      <charset val="1"/>
    </font>
    <font>
      <b/>
      <sz val="16"/>
      <name val="SimSun"/>
      <charset val="134"/>
    </font>
    <font>
      <b/>
      <sz val="11"/>
      <name val="SimSun"/>
      <charset val="134"/>
    </font>
    <font>
      <sz val="9"/>
      <name val="SimSun"/>
      <charset val="134"/>
    </font>
    <font>
      <b/>
      <sz val="9"/>
      <name val="宋体"/>
      <charset val="134"/>
    </font>
    <font>
      <sz val="9"/>
      <name val="宋体"/>
      <charset val="134"/>
    </font>
    <font>
      <sz val="10"/>
      <color theme="1"/>
      <name val="宋体"/>
      <charset val="134"/>
    </font>
    <font>
      <sz val="10"/>
      <color indexed="8"/>
      <name val="宋体"/>
      <charset val="134"/>
    </font>
    <font>
      <sz val="10"/>
      <color indexed="8"/>
      <name val="宋体"/>
      <charset val="1"/>
    </font>
    <font>
      <b/>
      <sz val="9"/>
      <name val="SimSun"/>
      <charset val="134"/>
    </font>
    <font>
      <sz val="11"/>
      <color indexed="8"/>
      <name val="SimSun-ExtB"/>
      <charset val="1"/>
    </font>
    <font>
      <sz val="9"/>
      <name val="SimSun-ExtB"/>
      <charset val="134"/>
    </font>
    <font>
      <b/>
      <sz val="19"/>
      <name val="SimSun-ExtB"/>
      <charset val="134"/>
    </font>
    <font>
      <b/>
      <sz val="9"/>
      <name val="SimSun-ExtB"/>
      <charset val="134"/>
    </font>
    <font>
      <sz val="10"/>
      <name val="SimSun-ExtB"/>
      <charset val="134"/>
    </font>
    <font>
      <sz val="9"/>
      <color theme="1"/>
      <name val="SimSun-ExtB"/>
      <charset val="134"/>
    </font>
    <font>
      <sz val="10"/>
      <color indexed="8"/>
      <name val="SimSun-ExtB"/>
      <charset val="1"/>
    </font>
    <font>
      <sz val="10"/>
      <color theme="1"/>
      <name val="SimSun-ExtB"/>
      <charset val="134"/>
    </font>
    <font>
      <sz val="12"/>
      <color theme="1"/>
      <name val="SimSun-ExtB"/>
      <charset val="134"/>
    </font>
    <font>
      <sz val="10"/>
      <color indexed="8"/>
      <name val="SimSun-ExtB"/>
      <charset val="134"/>
    </font>
    <font>
      <sz val="10"/>
      <name val="宋体"/>
      <charset val="134"/>
    </font>
    <font>
      <sz val="11"/>
      <name val="等线"/>
      <charset val="1"/>
      <scheme val="minor"/>
    </font>
    <font>
      <b/>
      <sz val="17"/>
      <name val="SimSun"/>
      <charset val="134"/>
    </font>
    <font>
      <b/>
      <sz val="8"/>
      <name val="SimSun"/>
      <charset val="134"/>
    </font>
    <font>
      <b/>
      <sz val="10"/>
      <name val="SimSun"/>
      <charset val="134"/>
    </font>
    <font>
      <sz val="10"/>
      <name val="SimSun"/>
      <charset val="134"/>
    </font>
    <font>
      <b/>
      <sz val="7"/>
      <name val="SimSun"/>
      <charset val="134"/>
    </font>
    <font>
      <sz val="7"/>
      <name val="SimSun"/>
      <charset val="134"/>
    </font>
    <font>
      <sz val="10"/>
      <name val="Arial"/>
      <charset val="134"/>
    </font>
    <font>
      <sz val="10"/>
      <color indexed="8"/>
      <name val="等线"/>
      <charset val="1"/>
      <scheme val="minor"/>
    </font>
    <font>
      <sz val="10"/>
      <name val="等线"/>
      <charset val="1"/>
      <scheme val="minor"/>
    </font>
    <font>
      <sz val="9"/>
      <name val="Arial"/>
      <charset val="134"/>
    </font>
    <font>
      <sz val="9"/>
      <name val="等线"/>
      <charset val="1"/>
      <scheme val="minor"/>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Times New Roman"/>
      <charset val="134"/>
    </font>
    <font>
      <sz val="10"/>
      <color theme="1"/>
      <name val="仿宋"/>
      <charset val="134"/>
    </font>
    <font>
      <b/>
      <sz val="9"/>
      <name val="宋体"/>
      <charset val="134"/>
    </font>
    <font>
      <sz val="9"/>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3" borderId="1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5" applyNumberFormat="0" applyFill="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7" fillId="0" borderId="0" applyNumberFormat="0" applyFill="0" applyBorder="0" applyAlignment="0" applyProtection="0">
      <alignment vertical="center"/>
    </xf>
    <xf numFmtId="0" fontId="48" fillId="4" borderId="17" applyNumberFormat="0" applyAlignment="0" applyProtection="0">
      <alignment vertical="center"/>
    </xf>
    <xf numFmtId="0" fontId="49" fillId="5" borderId="18" applyNumberFormat="0" applyAlignment="0" applyProtection="0">
      <alignment vertical="center"/>
    </xf>
    <xf numFmtId="0" fontId="50" fillId="5" borderId="17" applyNumberFormat="0" applyAlignment="0" applyProtection="0">
      <alignment vertical="center"/>
    </xf>
    <xf numFmtId="0" fontId="51" fillId="6" borderId="19" applyNumberFormat="0" applyAlignment="0" applyProtection="0">
      <alignment vertical="center"/>
    </xf>
    <xf numFmtId="0" fontId="52" fillId="0" borderId="20" applyNumberFormat="0" applyFill="0" applyAlignment="0" applyProtection="0">
      <alignment vertical="center"/>
    </xf>
    <xf numFmtId="0" fontId="53" fillId="0" borderId="21"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29" fillId="0" borderId="0"/>
  </cellStyleXfs>
  <cellXfs count="226">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top" wrapText="1"/>
    </xf>
    <xf numFmtId="4" fontId="6" fillId="0" borderId="1" xfId="0" applyNumberFormat="1" applyFont="1" applyBorder="1" applyAlignment="1">
      <alignmen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0" fontId="1" fillId="0" borderId="4" xfId="0" applyFont="1" applyBorder="1">
      <alignment vertical="center"/>
    </xf>
    <xf numFmtId="9" fontId="8" fillId="0" borderId="4" xfId="0" applyNumberFormat="1" applyFont="1" applyFill="1" applyBorder="1" applyAlignment="1">
      <alignment horizontal="center" vertical="center" wrapText="1"/>
    </xf>
    <xf numFmtId="0" fontId="6" fillId="0" borderId="5" xfId="0" applyFont="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8" fillId="0" borderId="4"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wrapText="1"/>
    </xf>
    <xf numFmtId="0" fontId="9" fillId="0" borderId="4" xfId="0" applyFont="1" applyBorder="1">
      <alignment vertical="center"/>
    </xf>
    <xf numFmtId="0" fontId="10" fillId="0" borderId="0" xfId="0" applyFont="1" applyBorder="1" applyAlignment="1">
      <alignment horizontal="right" vertical="center" wrapText="1"/>
    </xf>
    <xf numFmtId="0" fontId="6" fillId="0" borderId="1" xfId="0" applyFont="1" applyBorder="1" applyAlignment="1">
      <alignment vertical="center" wrapText="1"/>
    </xf>
    <xf numFmtId="0" fontId="11" fillId="0" borderId="0" xfId="0" applyFont="1" applyAlignment="1">
      <alignment vertical="center" wrapText="1"/>
    </xf>
    <xf numFmtId="0" fontId="11" fillId="0" borderId="0" xfId="0" applyFont="1">
      <alignment vertical="center"/>
    </xf>
    <xf numFmtId="0" fontId="12"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4" fontId="15" fillId="0" borderId="2" xfId="0" applyNumberFormat="1" applyFont="1" applyBorder="1" applyAlignment="1">
      <alignment horizontal="center" vertical="center" wrapText="1"/>
    </xf>
    <xf numFmtId="0" fontId="11" fillId="0" borderId="4" xfId="0" applyFont="1" applyBorder="1" applyAlignment="1">
      <alignment horizontal="center" vertical="center"/>
    </xf>
    <xf numFmtId="0" fontId="9" fillId="0" borderId="4" xfId="0" applyFont="1" applyBorder="1" applyAlignment="1">
      <alignment horizontal="center" vertical="center" wrapText="1"/>
    </xf>
    <xf numFmtId="0" fontId="16" fillId="0" borderId="4" xfId="0" applyFont="1" applyFill="1" applyBorder="1" applyAlignment="1">
      <alignment horizontal="center" vertical="center"/>
    </xf>
    <xf numFmtId="0" fontId="17" fillId="0" borderId="4" xfId="0" applyFont="1" applyBorder="1" applyAlignment="1">
      <alignment horizontal="center" vertical="center" wrapText="1"/>
    </xf>
    <xf numFmtId="9"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0" fontId="15" fillId="0" borderId="6" xfId="0" applyFont="1" applyBorder="1" applyAlignment="1">
      <alignment horizontal="center" vertical="center" wrapText="1"/>
    </xf>
    <xf numFmtId="4" fontId="15" fillId="0" borderId="6" xfId="0" applyNumberFormat="1" applyFont="1" applyBorder="1" applyAlignment="1">
      <alignment horizontal="center" vertical="center" wrapText="1"/>
    </xf>
    <xf numFmtId="0" fontId="18"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Border="1" applyAlignment="1">
      <alignment horizontal="center" vertical="center" wrapText="1"/>
    </xf>
    <xf numFmtId="4" fontId="15" fillId="0" borderId="8" xfId="0" applyNumberFormat="1" applyFont="1" applyBorder="1" applyAlignment="1">
      <alignment horizontal="center" vertical="center" wrapText="1"/>
    </xf>
    <xf numFmtId="9" fontId="18" fillId="0" borderId="4" xfId="0" applyNumberFormat="1" applyFont="1" applyFill="1" applyBorder="1" applyAlignment="1">
      <alignment horizontal="center" vertical="center" wrapText="1"/>
    </xf>
    <xf numFmtId="9" fontId="18" fillId="0" borderId="4" xfId="0" applyNumberFormat="1" applyFont="1" applyFill="1" applyBorder="1" applyAlignment="1">
      <alignment horizontal="center" vertical="center"/>
    </xf>
    <xf numFmtId="0" fontId="19"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5" fillId="0" borderId="9" xfId="0" applyFont="1" applyBorder="1" applyAlignment="1">
      <alignment horizontal="center" vertical="center" wrapText="1"/>
    </xf>
    <xf numFmtId="4" fontId="15" fillId="0" borderId="9" xfId="0" applyNumberFormat="1" applyFont="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center" vertical="center" wrapText="1"/>
    </xf>
    <xf numFmtId="0" fontId="20" fillId="0" borderId="6" xfId="0" applyFont="1" applyFill="1" applyBorder="1" applyAlignment="1">
      <alignment horizontal="center" vertical="center" wrapText="1"/>
    </xf>
    <xf numFmtId="0" fontId="11" fillId="0" borderId="8" xfId="0" applyFont="1" applyBorder="1" applyAlignment="1">
      <alignment horizontal="center" vertical="center"/>
    </xf>
    <xf numFmtId="0" fontId="17" fillId="0" borderId="8" xfId="0" applyFont="1" applyBorder="1" applyAlignment="1">
      <alignment horizontal="center" vertical="center" wrapText="1"/>
    </xf>
    <xf numFmtId="0" fontId="20" fillId="0" borderId="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9" xfId="0" applyFont="1" applyBorder="1" applyAlignment="1">
      <alignment horizontal="center" vertical="center"/>
    </xf>
    <xf numFmtId="0" fontId="17" fillId="0" borderId="9" xfId="0" applyFont="1" applyBorder="1" applyAlignment="1">
      <alignment horizontal="center" vertical="center" wrapText="1"/>
    </xf>
    <xf numFmtId="0" fontId="20" fillId="0" borderId="9" xfId="0" applyFont="1" applyFill="1" applyBorder="1" applyAlignment="1">
      <alignment horizontal="center" vertical="center" wrapText="1"/>
    </xf>
    <xf numFmtId="0" fontId="15" fillId="0" borderId="11" xfId="0" applyFont="1" applyBorder="1" applyAlignment="1">
      <alignment horizontal="center" vertical="center" wrapText="1"/>
    </xf>
    <xf numFmtId="4" fontId="15" fillId="0" borderId="11" xfId="0" applyNumberFormat="1" applyFont="1" applyBorder="1" applyAlignment="1">
      <alignment horizontal="center" vertical="center" wrapText="1"/>
    </xf>
    <xf numFmtId="0" fontId="12" fillId="0" borderId="0" xfId="0" applyFont="1" applyBorder="1" applyAlignment="1">
      <alignment horizontal="right" vertical="center" wrapText="1"/>
    </xf>
    <xf numFmtId="0" fontId="14" fillId="0" borderId="0" xfId="0" applyFont="1" applyBorder="1" applyAlignment="1">
      <alignment horizontal="right" vertical="center" wrapText="1"/>
    </xf>
    <xf numFmtId="0" fontId="11" fillId="0" borderId="4" xfId="0" applyFont="1" applyBorder="1">
      <alignment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2" xfId="0" applyNumberFormat="1" applyFont="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9" xfId="0" applyFont="1" applyFill="1" applyBorder="1" applyAlignment="1">
      <alignment horizontal="center" vertical="center"/>
    </xf>
    <xf numFmtId="0" fontId="22" fillId="0" borderId="0" xfId="0" applyFont="1" applyFill="1">
      <alignment vertical="center"/>
    </xf>
    <xf numFmtId="0" fontId="4"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43" fontId="26" fillId="0" borderId="1" xfId="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43" fontId="26" fillId="0" borderId="13" xfId="1" applyFont="1" applyFill="1" applyBorder="1" applyAlignment="1">
      <alignment horizontal="right" vertical="center" shrinkToFit="1"/>
    </xf>
    <xf numFmtId="43" fontId="26" fillId="0" borderId="13" xfId="1" applyFont="1" applyFill="1" applyBorder="1" applyAlignment="1">
      <alignment horizontal="right" vertical="center" wrapText="1"/>
    </xf>
    <xf numFmtId="0" fontId="4" fillId="0" borderId="0" xfId="0" applyFont="1" applyFill="1" applyBorder="1" applyAlignment="1">
      <alignment horizontal="right" vertical="center" wrapText="1"/>
    </xf>
    <xf numFmtId="0" fontId="10" fillId="0" borderId="0" xfId="0" applyFont="1" applyFill="1" applyBorder="1" applyAlignment="1">
      <alignment horizontal="right"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0" fillId="0" borderId="0" xfId="0" applyFill="1">
      <alignment vertic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wrapText="1"/>
    </xf>
    <xf numFmtId="4" fontId="27" fillId="0" borderId="1" xfId="0" applyNumberFormat="1" applyFont="1" applyFill="1" applyBorder="1" applyAlignment="1">
      <alignmen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4" fontId="28" fillId="0" borderId="1" xfId="0" applyNumberFormat="1" applyFont="1" applyFill="1" applyBorder="1" applyAlignment="1">
      <alignment vertical="center" wrapText="1"/>
    </xf>
    <xf numFmtId="4" fontId="28" fillId="0" borderId="1" xfId="0" applyNumberFormat="1" applyFont="1" applyFill="1" applyBorder="1" applyAlignment="1">
      <alignment horizontal="righ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wrapText="1"/>
    </xf>
    <xf numFmtId="0" fontId="4" fillId="0" borderId="0" xfId="0" applyFont="1" applyBorder="1" applyAlignment="1">
      <alignment horizontal="right" vertical="center" wrapText="1"/>
    </xf>
    <xf numFmtId="0" fontId="23" fillId="0" borderId="0" xfId="0" applyFont="1" applyBorder="1" applyAlignment="1">
      <alignment horizontal="center" vertical="center" wrapText="1"/>
    </xf>
    <xf numFmtId="0" fontId="10" fillId="0" borderId="0" xfId="0" applyFont="1" applyBorder="1" applyAlignment="1">
      <alignment vertical="center" wrapText="1"/>
    </xf>
    <xf numFmtId="0" fontId="24" fillId="0" borderId="1" xfId="0" applyFont="1" applyBorder="1" applyAlignment="1">
      <alignment horizontal="center" vertical="center" wrapText="1"/>
    </xf>
    <xf numFmtId="0" fontId="10" fillId="0" borderId="1" xfId="0" applyFont="1" applyBorder="1" applyAlignment="1">
      <alignment vertical="center" wrapText="1"/>
    </xf>
    <xf numFmtId="4"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4"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4" fontId="4" fillId="0" borderId="1" xfId="0" applyNumberFormat="1" applyFont="1" applyBorder="1" applyAlignment="1">
      <alignment vertical="center" wrapText="1"/>
    </xf>
    <xf numFmtId="0" fontId="25" fillId="0" borderId="2" xfId="0" applyFont="1" applyFill="1" applyBorder="1" applyAlignment="1">
      <alignment horizontal="center" vertical="center" wrapText="1"/>
    </xf>
    <xf numFmtId="4" fontId="25" fillId="0" borderId="2" xfId="0" applyNumberFormat="1" applyFont="1" applyFill="1" applyBorder="1" applyAlignment="1">
      <alignment horizontal="center" vertical="center" wrapText="1"/>
    </xf>
    <xf numFmtId="0" fontId="29" fillId="0" borderId="4" xfId="49" applyFont="1" applyFill="1" applyBorder="1" applyAlignment="1">
      <alignment horizontal="center" vertical="center"/>
    </xf>
    <xf numFmtId="0" fontId="26" fillId="0" borderId="4" xfId="0" applyFont="1" applyFill="1" applyBorder="1" applyAlignment="1">
      <alignment horizontal="center" vertical="center" wrapText="1"/>
    </xf>
    <xf numFmtId="4" fontId="26" fillId="0" borderId="4" xfId="0" applyNumberFormat="1" applyFont="1" applyFill="1" applyBorder="1" applyAlignment="1">
      <alignment horizontal="center" vertical="center" wrapText="1"/>
    </xf>
    <xf numFmtId="0" fontId="29" fillId="0" borderId="4" xfId="49" applyFill="1" applyBorder="1" applyAlignment="1">
      <alignment horizontal="center" vertical="center"/>
    </xf>
    <xf numFmtId="0" fontId="30" fillId="0" borderId="4" xfId="0" applyFont="1" applyFill="1" applyBorder="1" applyAlignment="1">
      <alignment horizontal="center" vertical="center"/>
    </xf>
    <xf numFmtId="0" fontId="30" fillId="0" borderId="0" xfId="0" applyFont="1" applyFill="1">
      <alignment vertical="center"/>
    </xf>
    <xf numFmtId="0" fontId="24"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0" fontId="21" fillId="0" borderId="4" xfId="49" applyFont="1" applyFill="1" applyBorder="1" applyAlignment="1">
      <alignment horizontal="center" vertical="center"/>
    </xf>
    <xf numFmtId="4" fontId="4"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0" fontId="24" fillId="0" borderId="2" xfId="0" applyFont="1" applyBorder="1" applyAlignment="1">
      <alignment horizontal="center" vertical="center" wrapText="1"/>
    </xf>
    <xf numFmtId="0" fontId="25" fillId="0" borderId="4" xfId="0" applyFont="1" applyBorder="1" applyAlignment="1">
      <alignment horizontal="center" vertical="center" wrapText="1"/>
    </xf>
    <xf numFmtId="4" fontId="25" fillId="0" borderId="4" xfId="0" applyNumberFormat="1" applyFont="1" applyBorder="1" applyAlignment="1">
      <alignment horizontal="center" vertical="center" wrapText="1"/>
    </xf>
    <xf numFmtId="0" fontId="25" fillId="0" borderId="4" xfId="0" applyFont="1" applyFill="1" applyBorder="1" applyAlignment="1">
      <alignment horizontal="center" vertical="center" wrapText="1"/>
    </xf>
    <xf numFmtId="4" fontId="26" fillId="0" borderId="4" xfId="0" applyNumberFormat="1" applyFont="1" applyBorder="1" applyAlignment="1">
      <alignment horizontal="center" vertical="center" wrapText="1"/>
    </xf>
    <xf numFmtId="0" fontId="31" fillId="0" borderId="4" xfId="0" applyFont="1" applyBorder="1" applyAlignment="1">
      <alignment horizontal="center" vertical="center"/>
    </xf>
    <xf numFmtId="0" fontId="29" fillId="0" borderId="4" xfId="49" applyFont="1" applyBorder="1" applyAlignment="1">
      <alignment horizontal="center" vertical="center"/>
    </xf>
    <xf numFmtId="0" fontId="10" fillId="0" borderId="4" xfId="0" applyFont="1" applyFill="1" applyBorder="1" applyAlignment="1">
      <alignment vertical="center" wrapText="1"/>
    </xf>
    <xf numFmtId="0" fontId="32" fillId="0" borderId="4" xfId="49" applyFont="1" applyFill="1" applyBorder="1" applyAlignment="1">
      <alignment horizontal="center" vertical="center"/>
    </xf>
    <xf numFmtId="0" fontId="6" fillId="0" borderId="4" xfId="49" applyFont="1" applyFill="1" applyBorder="1" applyAlignment="1">
      <alignment horizontal="center" vertical="center"/>
    </xf>
    <xf numFmtId="0" fontId="33" fillId="0" borderId="4" xfId="0" applyFont="1" applyFill="1" applyBorder="1" applyAlignment="1">
      <alignment horizontal="center" vertical="center"/>
    </xf>
    <xf numFmtId="0" fontId="0" fillId="0" borderId="4" xfId="0" applyFill="1" applyBorder="1">
      <alignment vertical="center"/>
    </xf>
    <xf numFmtId="0" fontId="34" fillId="0" borderId="0" xfId="0" applyFont="1" applyBorder="1" applyAlignment="1">
      <alignment horizontal="center" vertical="center" wrapText="1"/>
    </xf>
    <xf numFmtId="4" fontId="24" fillId="0" borderId="1" xfId="0" applyNumberFormat="1" applyFont="1" applyBorder="1" applyAlignment="1">
      <alignment horizontal="center" vertical="center" wrapText="1"/>
    </xf>
    <xf numFmtId="0" fontId="2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4" fontId="35" fillId="0" borderId="1" xfId="0" applyNumberFormat="1" applyFont="1" applyBorder="1" applyAlignment="1">
      <alignment horizontal="center" vertical="center" wrapText="1"/>
    </xf>
    <xf numFmtId="0" fontId="25" fillId="0" borderId="1" xfId="0" applyFont="1" applyBorder="1" applyAlignment="1">
      <alignment vertical="center" wrapText="1"/>
    </xf>
    <xf numFmtId="4"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2" borderId="1" xfId="0" applyFont="1" applyFill="1" applyBorder="1" applyAlignment="1">
      <alignment horizontal="left" vertical="center" wrapText="1"/>
    </xf>
    <xf numFmtId="4" fontId="25" fillId="0" borderId="2"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6" fillId="0" borderId="3" xfId="0" applyFont="1" applyBorder="1" applyAlignment="1">
      <alignment vertical="center" wrapText="1"/>
    </xf>
    <xf numFmtId="0" fontId="26" fillId="0" borderId="4" xfId="0" applyFont="1" applyFill="1" applyBorder="1" applyAlignment="1">
      <alignment horizontal="right" vertical="center" wrapText="1"/>
    </xf>
    <xf numFmtId="4" fontId="26" fillId="0" borderId="1" xfId="0" applyNumberFormat="1" applyFont="1" applyBorder="1" applyAlignment="1">
      <alignment horizontal="center" vertical="center" wrapText="1"/>
    </xf>
    <xf numFmtId="4" fontId="25" fillId="0" borderId="1" xfId="0" applyNumberFormat="1" applyFont="1" applyBorder="1" applyAlignment="1">
      <alignment horizontal="right" vertical="center" wrapText="1"/>
    </xf>
    <xf numFmtId="4" fontId="26" fillId="0" borderId="1" xfId="0" applyNumberFormat="1" applyFont="1" applyBorder="1" applyAlignment="1">
      <alignment vertical="center" wrapText="1"/>
    </xf>
    <xf numFmtId="4" fontId="26" fillId="0" borderId="1" xfId="0" applyNumberFormat="1" applyFont="1" applyBorder="1" applyAlignment="1">
      <alignment horizontal="right" vertical="center" wrapText="1"/>
    </xf>
    <xf numFmtId="0" fontId="26" fillId="0" borderId="0" xfId="0" applyFont="1" applyFill="1" applyBorder="1" applyAlignment="1">
      <alignment horizontal="right" vertical="center" wrapText="1"/>
    </xf>
    <xf numFmtId="0" fontId="4" fillId="0" borderId="1" xfId="0" applyFont="1" applyFill="1" applyBorder="1" applyAlignment="1">
      <alignment vertical="center" wrapText="1"/>
    </xf>
    <xf numFmtId="4" fontId="24" fillId="0" borderId="1" xfId="0" applyNumberFormat="1" applyFont="1" applyFill="1" applyBorder="1" applyAlignment="1">
      <alignment vertical="center" wrapText="1"/>
    </xf>
    <xf numFmtId="4" fontId="10" fillId="0" borderId="4" xfId="0" applyNumberFormat="1" applyFont="1" applyFill="1" applyBorder="1" applyAlignment="1">
      <alignment vertical="center" wrapText="1"/>
    </xf>
    <xf numFmtId="0" fontId="4" fillId="0" borderId="1" xfId="0" applyFont="1" applyFill="1" applyBorder="1" applyAlignment="1">
      <alignment horizontal="center" vertical="center" wrapText="1"/>
    </xf>
    <xf numFmtId="4" fontId="35" fillId="0" borderId="1" xfId="0" applyNumberFormat="1" applyFont="1" applyFill="1" applyBorder="1" applyAlignment="1">
      <alignment vertical="center" wrapText="1"/>
    </xf>
    <xf numFmtId="4" fontId="35" fillId="0" borderId="3" xfId="0" applyNumberFormat="1" applyFont="1" applyFill="1" applyBorder="1" applyAlignment="1">
      <alignment vertical="center" wrapText="1"/>
    </xf>
    <xf numFmtId="4" fontId="10" fillId="0" borderId="2" xfId="0" applyNumberFormat="1" applyFont="1" applyFill="1" applyBorder="1" applyAlignment="1">
      <alignment vertical="center" wrapText="1"/>
    </xf>
    <xf numFmtId="0" fontId="0" fillId="0" borderId="0" xfId="0" applyFont="1" applyFill="1" applyAlignment="1">
      <alignment vertical="center"/>
    </xf>
    <xf numFmtId="4" fontId="4" fillId="0" borderId="4" xfId="0" applyNumberFormat="1" applyFont="1" applyFill="1" applyBorder="1" applyAlignment="1">
      <alignment horizontal="right" vertical="center" wrapText="1"/>
    </xf>
    <xf numFmtId="4" fontId="35" fillId="0" borderId="4" xfId="0" applyNumberFormat="1" applyFont="1" applyFill="1" applyBorder="1" applyAlignment="1">
      <alignment vertical="center" wrapText="1"/>
    </xf>
    <xf numFmtId="4" fontId="4" fillId="0" borderId="12" xfId="0" applyNumberFormat="1" applyFont="1" applyFill="1" applyBorder="1" applyAlignment="1">
      <alignment horizontal="right" vertical="center" wrapText="1"/>
    </xf>
    <xf numFmtId="4" fontId="35" fillId="0" borderId="12" xfId="0" applyNumberFormat="1" applyFont="1" applyFill="1" applyBorder="1" applyAlignment="1">
      <alignment vertical="center" wrapText="1"/>
    </xf>
    <xf numFmtId="0" fontId="25" fillId="0" borderId="1" xfId="0" applyFont="1" applyBorder="1" applyAlignment="1">
      <alignment horizontal="center" vertical="center" wrapText="1"/>
    </xf>
    <xf numFmtId="0" fontId="35" fillId="0" borderId="0" xfId="0" applyFont="1" applyBorder="1" applyAlignment="1">
      <alignment vertical="center" wrapText="1"/>
    </xf>
    <xf numFmtId="4" fontId="25" fillId="0" borderId="1" xfId="0" applyNumberFormat="1" applyFont="1" applyBorder="1" applyAlignment="1">
      <alignment vertical="center" wrapText="1"/>
    </xf>
    <xf numFmtId="0" fontId="28" fillId="0" borderId="0" xfId="0" applyFont="1" applyBorder="1" applyAlignment="1">
      <alignment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wrapText="1"/>
    </xf>
    <xf numFmtId="4" fontId="35" fillId="0" borderId="1" xfId="0" applyNumberFormat="1" applyFont="1" applyFill="1" applyBorder="1" applyAlignment="1">
      <alignment horizontal="right" vertical="center" wrapText="1"/>
    </xf>
    <xf numFmtId="4" fontId="24" fillId="0" borderId="3" xfId="0" applyNumberFormat="1" applyFont="1" applyFill="1" applyBorder="1" applyAlignment="1">
      <alignment vertical="center" wrapText="1"/>
    </xf>
    <xf numFmtId="4" fontId="24" fillId="0" borderId="5" xfId="0" applyNumberFormat="1" applyFont="1" applyFill="1" applyBorder="1" applyAlignment="1">
      <alignment vertical="center" wrapText="1"/>
    </xf>
    <xf numFmtId="4" fontId="24" fillId="0" borderId="2" xfId="0" applyNumberFormat="1" applyFont="1" applyFill="1" applyBorder="1" applyAlignment="1">
      <alignment vertical="center" wrapText="1"/>
    </xf>
    <xf numFmtId="4" fontId="24" fillId="0" borderId="4" xfId="0" applyNumberFormat="1" applyFont="1" applyFill="1" applyBorder="1" applyAlignment="1">
      <alignment vertical="center" wrapText="1"/>
    </xf>
    <xf numFmtId="4" fontId="35" fillId="0" borderId="5" xfId="0" applyNumberFormat="1" applyFont="1" applyFill="1" applyBorder="1" applyAlignment="1">
      <alignment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4" fontId="28" fillId="0" borderId="1" xfId="0" applyNumberFormat="1" applyFont="1" applyBorder="1" applyAlignment="1">
      <alignment horizontal="right" vertical="center" wrapText="1"/>
    </xf>
    <xf numFmtId="4" fontId="28" fillId="0" borderId="1" xfId="0" applyNumberFormat="1" applyFont="1" applyBorder="1" applyAlignment="1">
      <alignment vertical="center" wrapText="1"/>
    </xf>
    <xf numFmtId="0" fontId="4" fillId="0" borderId="0" xfId="0" applyFont="1" applyAlignment="1">
      <alignment horizontal="right" vertical="center" wrapText="1"/>
    </xf>
    <xf numFmtId="0" fontId="36" fillId="0" borderId="0" xfId="0" applyFont="1" applyBorder="1" applyAlignment="1">
      <alignment horizontal="center" vertical="center" wrapText="1"/>
    </xf>
    <xf numFmtId="0" fontId="10" fillId="0" borderId="1" xfId="0" applyFont="1" applyBorder="1" applyAlignment="1">
      <alignment horizontal="center" vertical="center" wrapText="1"/>
    </xf>
    <xf numFmtId="43" fontId="25" fillId="0" borderId="1" xfId="1" applyFont="1" applyFill="1" applyBorder="1" applyAlignment="1">
      <alignment vertical="center" shrinkToFit="1"/>
    </xf>
    <xf numFmtId="0" fontId="4" fillId="0" borderId="1" xfId="0" applyFont="1" applyBorder="1" applyAlignment="1">
      <alignment vertical="center" wrapText="1"/>
    </xf>
    <xf numFmtId="0" fontId="26" fillId="0" borderId="1" xfId="0" applyNumberFormat="1" applyFont="1" applyFill="1" applyBorder="1" applyAlignment="1">
      <alignment vertical="center" shrinkToFit="1"/>
    </xf>
    <xf numFmtId="43" fontId="26" fillId="0" borderId="1" xfId="1" applyFont="1" applyFill="1" applyBorder="1" applyAlignment="1">
      <alignment vertical="center" shrinkToFit="1"/>
    </xf>
    <xf numFmtId="0" fontId="34" fillId="0" borderId="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I2" sqref="I2"/>
    </sheetView>
  </sheetViews>
  <sheetFormatPr defaultColWidth="10" defaultRowHeight="13.5" outlineLevelRow="7"/>
  <cols>
    <col min="1" max="1" width="3.625" customWidth="1"/>
    <col min="2" max="2" width="3.75" customWidth="1"/>
    <col min="3" max="3" width="4.625" customWidth="1"/>
    <col min="4" max="4" width="19.25" customWidth="1"/>
    <col min="5" max="11" width="9.75" customWidth="1"/>
  </cols>
  <sheetData>
    <row r="1" ht="64.15" customHeight="1" spans="1:9">
      <c r="A1" s="223" t="s">
        <v>0</v>
      </c>
      <c r="B1" s="223"/>
      <c r="C1" s="223"/>
      <c r="D1" s="223"/>
      <c r="E1" s="223"/>
      <c r="F1" s="223"/>
      <c r="G1" s="223"/>
      <c r="H1" s="223"/>
      <c r="I1" s="223"/>
    </row>
    <row r="2" ht="20.45" customHeight="1" spans="1:9">
      <c r="A2" s="121"/>
      <c r="B2" s="121"/>
      <c r="C2" s="121"/>
      <c r="D2" s="121"/>
      <c r="E2" s="121"/>
      <c r="F2" s="121"/>
      <c r="G2" s="121"/>
      <c r="H2" s="121"/>
      <c r="I2" s="121"/>
    </row>
    <row r="3" ht="18.75" customHeight="1" spans="1:9">
      <c r="A3" s="121"/>
      <c r="B3" s="121"/>
      <c r="C3" s="121"/>
      <c r="D3" s="121"/>
      <c r="E3" s="121"/>
      <c r="F3" s="121"/>
      <c r="G3" s="121"/>
      <c r="H3" s="121"/>
      <c r="I3" s="121"/>
    </row>
    <row r="4" ht="34.7" customHeight="1" spans="1:9">
      <c r="A4" s="224"/>
      <c r="B4" s="225"/>
      <c r="C4" s="5"/>
      <c r="D4" s="224" t="s">
        <v>1</v>
      </c>
      <c r="E4" s="225" t="s">
        <v>2</v>
      </c>
      <c r="F4" s="225"/>
      <c r="G4" s="225"/>
      <c r="H4" s="225"/>
      <c r="I4" s="5"/>
    </row>
    <row r="5" ht="47.45" customHeight="1" spans="1:9">
      <c r="A5" s="224"/>
      <c r="B5" s="225"/>
      <c r="C5" s="5"/>
      <c r="D5" s="224" t="s">
        <v>3</v>
      </c>
      <c r="E5" s="225" t="s">
        <v>4</v>
      </c>
      <c r="F5" s="225"/>
      <c r="G5" s="225"/>
      <c r="H5" s="225"/>
      <c r="I5" s="5"/>
    </row>
    <row r="6" ht="14.25" customHeight="1"/>
    <row r="7" ht="14.25" customHeight="1"/>
    <row r="8" ht="14.25" customHeight="1" spans="4:4">
      <c r="D8" s="5"/>
    </row>
  </sheetData>
  <mergeCells count="3">
    <mergeCell ref="A1:I1"/>
    <mergeCell ref="E4:H4"/>
    <mergeCell ref="E5:H5"/>
  </mergeCells>
  <printOptions horizontalCentered="1"/>
  <pageMargins left="0.0784722222222222" right="0.0784722222222222" top="1.96805555555556" bottom="0.0784722222222222" header="0"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H9" sqref="H9"/>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4">
      <c r="A1" s="5"/>
      <c r="M1" s="119" t="s">
        <v>281</v>
      </c>
      <c r="N1" s="119"/>
    </row>
    <row r="2" ht="39.2" customHeight="1" spans="1:14">
      <c r="A2" s="120" t="s">
        <v>14</v>
      </c>
      <c r="B2" s="120"/>
      <c r="C2" s="120"/>
      <c r="D2" s="120"/>
      <c r="E2" s="120"/>
      <c r="F2" s="120"/>
      <c r="G2" s="120"/>
      <c r="H2" s="120"/>
      <c r="I2" s="120"/>
      <c r="J2" s="120"/>
      <c r="K2" s="120"/>
      <c r="L2" s="120"/>
      <c r="M2" s="120"/>
      <c r="N2" s="120"/>
    </row>
    <row r="3" ht="19.5" customHeight="1" spans="1:14">
      <c r="A3" s="121" t="s">
        <v>30</v>
      </c>
      <c r="B3" s="121"/>
      <c r="C3" s="121"/>
      <c r="D3" s="121"/>
      <c r="E3" s="121"/>
      <c r="F3" s="121"/>
      <c r="G3" s="121"/>
      <c r="H3" s="121"/>
      <c r="I3" s="121"/>
      <c r="J3" s="121"/>
      <c r="K3" s="121"/>
      <c r="L3" s="121"/>
      <c r="M3" s="28" t="s">
        <v>31</v>
      </c>
      <c r="N3" s="28"/>
    </row>
    <row r="4" ht="36.95" customHeight="1" spans="1:14">
      <c r="A4" s="122" t="s">
        <v>157</v>
      </c>
      <c r="B4" s="122"/>
      <c r="C4" s="122"/>
      <c r="D4" s="122" t="s">
        <v>201</v>
      </c>
      <c r="E4" s="122" t="s">
        <v>202</v>
      </c>
      <c r="F4" s="122" t="s">
        <v>220</v>
      </c>
      <c r="G4" s="122" t="s">
        <v>204</v>
      </c>
      <c r="H4" s="122"/>
      <c r="I4" s="122"/>
      <c r="J4" s="122"/>
      <c r="K4" s="122"/>
      <c r="L4" s="122" t="s">
        <v>208</v>
      </c>
      <c r="M4" s="122"/>
      <c r="N4" s="122"/>
    </row>
    <row r="5" ht="34.7" customHeight="1" spans="1:14">
      <c r="A5" s="122" t="s">
        <v>165</v>
      </c>
      <c r="B5" s="122" t="s">
        <v>166</v>
      </c>
      <c r="C5" s="122" t="s">
        <v>167</v>
      </c>
      <c r="D5" s="122"/>
      <c r="E5" s="122"/>
      <c r="F5" s="122"/>
      <c r="G5" s="122" t="s">
        <v>135</v>
      </c>
      <c r="H5" s="122" t="s">
        <v>282</v>
      </c>
      <c r="I5" s="122" t="s">
        <v>283</v>
      </c>
      <c r="J5" s="122" t="s">
        <v>284</v>
      </c>
      <c r="K5" s="122" t="s">
        <v>285</v>
      </c>
      <c r="L5" s="122" t="s">
        <v>135</v>
      </c>
      <c r="M5" s="122" t="s">
        <v>221</v>
      </c>
      <c r="N5" s="122" t="s">
        <v>286</v>
      </c>
    </row>
    <row r="6" ht="19.9" customHeight="1" spans="1:14">
      <c r="A6" s="161"/>
      <c r="B6" s="161"/>
      <c r="C6" s="161"/>
      <c r="D6" s="161"/>
      <c r="E6" s="161" t="s">
        <v>135</v>
      </c>
      <c r="F6" s="162">
        <v>86205.9900000001</v>
      </c>
      <c r="G6" s="162">
        <v>86205.9900000001</v>
      </c>
      <c r="H6" s="162">
        <v>64541.52</v>
      </c>
      <c r="I6" s="162">
        <v>12689.4</v>
      </c>
      <c r="J6" s="162">
        <v>6450.96</v>
      </c>
      <c r="K6" s="162">
        <v>2524.11</v>
      </c>
      <c r="L6" s="171"/>
      <c r="M6" s="171"/>
      <c r="N6" s="171"/>
    </row>
    <row r="7" ht="19.9" customHeight="1" spans="1:14">
      <c r="A7" s="161"/>
      <c r="B7" s="161"/>
      <c r="C7" s="161"/>
      <c r="D7" s="163" t="s">
        <v>153</v>
      </c>
      <c r="E7" s="163" t="s">
        <v>4</v>
      </c>
      <c r="F7" s="162">
        <v>86205.9900000001</v>
      </c>
      <c r="G7" s="162">
        <v>86205.9900000001</v>
      </c>
      <c r="H7" s="162">
        <v>64541.52</v>
      </c>
      <c r="I7" s="162">
        <v>12689.4</v>
      </c>
      <c r="J7" s="162">
        <v>6450.96</v>
      </c>
      <c r="K7" s="162">
        <v>2524.11</v>
      </c>
      <c r="L7" s="171"/>
      <c r="M7" s="171"/>
      <c r="N7" s="171"/>
    </row>
    <row r="8" ht="19.9" customHeight="1" spans="1:14">
      <c r="A8" s="161"/>
      <c r="B8" s="161"/>
      <c r="C8" s="161"/>
      <c r="D8" s="164" t="s">
        <v>154</v>
      </c>
      <c r="E8" s="164" t="s">
        <v>155</v>
      </c>
      <c r="F8" s="165">
        <v>86205.9900000001</v>
      </c>
      <c r="G8" s="162">
        <v>86205.9900000001</v>
      </c>
      <c r="H8" s="162">
        <f>SUM(H9:H18)</f>
        <v>64541.52</v>
      </c>
      <c r="I8" s="162">
        <f>SUM(I9:I18)</f>
        <v>12689.4</v>
      </c>
      <c r="J8" s="162">
        <f>SUM(J9:J18)</f>
        <v>6450.96</v>
      </c>
      <c r="K8" s="162">
        <f>SUM(K9:K18)</f>
        <v>2524.11</v>
      </c>
      <c r="L8" s="171"/>
      <c r="M8" s="171"/>
      <c r="N8" s="171"/>
    </row>
    <row r="9" ht="19.9" customHeight="1" spans="1:15">
      <c r="A9" s="166" t="s">
        <v>168</v>
      </c>
      <c r="B9" s="166" t="s">
        <v>169</v>
      </c>
      <c r="C9" s="166" t="s">
        <v>169</v>
      </c>
      <c r="D9" s="167" t="s">
        <v>218</v>
      </c>
      <c r="E9" s="168" t="s">
        <v>171</v>
      </c>
      <c r="F9" s="169">
        <v>1496.05</v>
      </c>
      <c r="G9" s="169">
        <v>1497.05</v>
      </c>
      <c r="H9" s="170">
        <v>1136.2</v>
      </c>
      <c r="I9" s="170">
        <v>220.85</v>
      </c>
      <c r="J9" s="170">
        <v>116.14</v>
      </c>
      <c r="K9" s="170">
        <v>22.86</v>
      </c>
      <c r="L9" s="172"/>
      <c r="M9" s="173"/>
      <c r="N9" s="173"/>
      <c r="O9" s="174"/>
    </row>
    <row r="10" ht="19.9" customHeight="1" spans="1:15">
      <c r="A10" s="166" t="s">
        <v>168</v>
      </c>
      <c r="B10" s="166" t="s">
        <v>169</v>
      </c>
      <c r="C10" s="166" t="s">
        <v>172</v>
      </c>
      <c r="D10" s="167" t="s">
        <v>218</v>
      </c>
      <c r="E10" s="168" t="s">
        <v>174</v>
      </c>
      <c r="F10" s="169">
        <v>177.99</v>
      </c>
      <c r="G10" s="169">
        <v>178.99</v>
      </c>
      <c r="H10" s="170">
        <v>135.8</v>
      </c>
      <c r="I10" s="170">
        <v>25.65</v>
      </c>
      <c r="J10" s="170">
        <v>13.82</v>
      </c>
      <c r="K10" s="170">
        <v>2.72</v>
      </c>
      <c r="L10" s="172"/>
      <c r="M10" s="173"/>
      <c r="N10" s="173"/>
      <c r="O10" s="174"/>
    </row>
    <row r="11" ht="19.9" customHeight="1" spans="1:15">
      <c r="A11" s="166" t="s">
        <v>168</v>
      </c>
      <c r="B11" s="166" t="s">
        <v>175</v>
      </c>
      <c r="C11" s="166" t="s">
        <v>169</v>
      </c>
      <c r="D11" s="167" t="s">
        <v>218</v>
      </c>
      <c r="E11" s="168" t="s">
        <v>177</v>
      </c>
      <c r="F11" s="169">
        <v>2747.77</v>
      </c>
      <c r="G11" s="169">
        <v>2748.77</v>
      </c>
      <c r="H11" s="170">
        <v>1924.86</v>
      </c>
      <c r="I11" s="170">
        <v>376.38</v>
      </c>
      <c r="J11" s="170">
        <v>189.21</v>
      </c>
      <c r="K11" s="170">
        <v>257.32</v>
      </c>
      <c r="L11" s="172"/>
      <c r="M11" s="173"/>
      <c r="N11" s="173"/>
      <c r="O11" s="174"/>
    </row>
    <row r="12" ht="19.9" customHeight="1" spans="1:15">
      <c r="A12" s="166" t="s">
        <v>168</v>
      </c>
      <c r="B12" s="166" t="s">
        <v>175</v>
      </c>
      <c r="C12" s="166" t="s">
        <v>175</v>
      </c>
      <c r="D12" s="167" t="s">
        <v>218</v>
      </c>
      <c r="E12" s="168" t="s">
        <v>179</v>
      </c>
      <c r="F12" s="169">
        <v>35769.38</v>
      </c>
      <c r="G12" s="169">
        <v>35770.38</v>
      </c>
      <c r="H12" s="170">
        <v>26470.53</v>
      </c>
      <c r="I12" s="170">
        <v>5294.55</v>
      </c>
      <c r="J12" s="170">
        <v>2656.14</v>
      </c>
      <c r="K12" s="170">
        <v>1348.16</v>
      </c>
      <c r="L12" s="172"/>
      <c r="M12" s="173"/>
      <c r="N12" s="173"/>
      <c r="O12" s="174"/>
    </row>
    <row r="13" ht="19.9" customHeight="1" spans="1:15">
      <c r="A13" s="166" t="s">
        <v>168</v>
      </c>
      <c r="B13" s="166" t="s">
        <v>175</v>
      </c>
      <c r="C13" s="166" t="s">
        <v>180</v>
      </c>
      <c r="D13" s="167" t="s">
        <v>218</v>
      </c>
      <c r="E13" s="168" t="s">
        <v>182</v>
      </c>
      <c r="F13" s="169">
        <v>27114.76</v>
      </c>
      <c r="G13" s="169">
        <v>27115.76</v>
      </c>
      <c r="H13" s="170">
        <v>20573.48</v>
      </c>
      <c r="I13" s="170">
        <v>3943.3</v>
      </c>
      <c r="J13" s="170">
        <v>2016.45</v>
      </c>
      <c r="K13" s="170">
        <v>581.53</v>
      </c>
      <c r="L13" s="172"/>
      <c r="M13" s="173"/>
      <c r="N13" s="173"/>
      <c r="O13" s="174"/>
    </row>
    <row r="14" ht="19.9" customHeight="1" spans="1:15">
      <c r="A14" s="166" t="s">
        <v>168</v>
      </c>
      <c r="B14" s="166" t="s">
        <v>175</v>
      </c>
      <c r="C14" s="166" t="s">
        <v>183</v>
      </c>
      <c r="D14" s="167" t="s">
        <v>218</v>
      </c>
      <c r="E14" s="168" t="s">
        <v>185</v>
      </c>
      <c r="F14" s="169">
        <v>14339.61</v>
      </c>
      <c r="G14" s="169">
        <v>14340.61</v>
      </c>
      <c r="H14" s="170">
        <v>10801.93</v>
      </c>
      <c r="I14" s="170">
        <v>2172.55</v>
      </c>
      <c r="J14" s="170">
        <v>1122.08</v>
      </c>
      <c r="K14" s="170">
        <v>243.05</v>
      </c>
      <c r="L14" s="172"/>
      <c r="M14" s="173"/>
      <c r="N14" s="173"/>
      <c r="O14" s="174"/>
    </row>
    <row r="15" ht="19.9" customHeight="1" spans="1:15">
      <c r="A15" s="166" t="s">
        <v>168</v>
      </c>
      <c r="B15" s="166" t="s">
        <v>175</v>
      </c>
      <c r="C15" s="166" t="s">
        <v>172</v>
      </c>
      <c r="D15" s="167" t="s">
        <v>218</v>
      </c>
      <c r="E15" s="168" t="s">
        <v>187</v>
      </c>
      <c r="F15" s="169">
        <v>177.35</v>
      </c>
      <c r="G15" s="169">
        <v>3708.52</v>
      </c>
      <c r="H15" s="170">
        <v>177.35</v>
      </c>
      <c r="I15" s="170">
        <v>0</v>
      </c>
      <c r="J15" s="170">
        <v>0</v>
      </c>
      <c r="K15" s="170">
        <v>0</v>
      </c>
      <c r="L15" s="172"/>
      <c r="M15" s="173"/>
      <c r="N15" s="173"/>
      <c r="O15" s="174"/>
    </row>
    <row r="16" ht="19.9" customHeight="1" spans="1:15">
      <c r="A16" s="166" t="s">
        <v>168</v>
      </c>
      <c r="B16" s="166" t="s">
        <v>180</v>
      </c>
      <c r="C16" s="166" t="s">
        <v>175</v>
      </c>
      <c r="D16" s="167" t="s">
        <v>218</v>
      </c>
      <c r="E16" s="168" t="s">
        <v>189</v>
      </c>
      <c r="F16" s="169">
        <v>3707.52</v>
      </c>
      <c r="G16" s="169">
        <v>314.96</v>
      </c>
      <c r="H16" s="170">
        <v>2806.58</v>
      </c>
      <c r="I16" s="170">
        <v>556.64</v>
      </c>
      <c r="J16" s="170">
        <v>285.95</v>
      </c>
      <c r="K16" s="170">
        <v>58.35</v>
      </c>
      <c r="L16" s="172"/>
      <c r="M16" s="173"/>
      <c r="N16" s="173"/>
      <c r="O16" s="174"/>
    </row>
    <row r="17" ht="19.9" customHeight="1" spans="1:15">
      <c r="A17" s="166" t="s">
        <v>168</v>
      </c>
      <c r="B17" s="166" t="s">
        <v>190</v>
      </c>
      <c r="C17" s="166" t="s">
        <v>169</v>
      </c>
      <c r="D17" s="167" t="s">
        <v>218</v>
      </c>
      <c r="E17" s="168" t="s">
        <v>192</v>
      </c>
      <c r="F17" s="169">
        <v>361.6</v>
      </c>
      <c r="G17" s="169">
        <v>362.6</v>
      </c>
      <c r="H17" s="170">
        <v>279.7</v>
      </c>
      <c r="I17" s="170">
        <v>50.06</v>
      </c>
      <c r="J17" s="170">
        <v>26.56</v>
      </c>
      <c r="K17" s="170">
        <v>5.28</v>
      </c>
      <c r="L17" s="172"/>
      <c r="M17" s="173"/>
      <c r="N17" s="173"/>
      <c r="O17" s="174"/>
    </row>
    <row r="18" ht="19.9" customHeight="1" spans="1:15">
      <c r="A18" s="166" t="s">
        <v>168</v>
      </c>
      <c r="B18" s="166" t="s">
        <v>193</v>
      </c>
      <c r="C18" s="166" t="s">
        <v>169</v>
      </c>
      <c r="D18" s="167" t="s">
        <v>218</v>
      </c>
      <c r="E18" s="168" t="s">
        <v>195</v>
      </c>
      <c r="F18" s="169">
        <v>313.96</v>
      </c>
      <c r="G18" s="169">
        <v>178.35</v>
      </c>
      <c r="H18" s="170">
        <v>235.09</v>
      </c>
      <c r="I18" s="170">
        <v>49.42</v>
      </c>
      <c r="J18" s="170">
        <v>24.61</v>
      </c>
      <c r="K18" s="170">
        <v>4.84</v>
      </c>
      <c r="L18" s="172"/>
      <c r="M18" s="173"/>
      <c r="N18" s="173"/>
      <c r="O18" s="174"/>
    </row>
  </sheetData>
  <mergeCells count="10">
    <mergeCell ref="M1:N1"/>
    <mergeCell ref="A2:N2"/>
    <mergeCell ref="A3:L3"/>
    <mergeCell ref="M3:N3"/>
    <mergeCell ref="A4:C4"/>
    <mergeCell ref="G4:K4"/>
    <mergeCell ref="L4:N4"/>
    <mergeCell ref="D4:D5"/>
    <mergeCell ref="E4:E5"/>
    <mergeCell ref="F4:F5"/>
  </mergeCells>
  <printOptions horizontalCentered="1"/>
  <pageMargins left="0.275" right="0.275" top="0.275" bottom="0.275"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8"/>
  <sheetViews>
    <sheetView zoomScale="110" zoomScaleNormal="110" workbookViewId="0">
      <selection activeCell="H15" sqref="H15"/>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7" width="9.5" customWidth="1"/>
    <col min="8" max="8" width="8.75" customWidth="1"/>
    <col min="9" max="10" width="7.75" customWidth="1"/>
    <col min="11" max="11" width="9.25" customWidth="1"/>
    <col min="12" max="12" width="9.375" customWidth="1"/>
    <col min="13" max="22" width="7.75" customWidth="1"/>
    <col min="23" max="24" width="9.75" customWidth="1"/>
  </cols>
  <sheetData>
    <row r="1" ht="14.25" customHeight="1" spans="1:22">
      <c r="A1" s="5"/>
      <c r="U1" s="119" t="s">
        <v>287</v>
      </c>
      <c r="V1" s="119"/>
    </row>
    <row r="2" ht="43.7" customHeight="1" spans="1:22">
      <c r="A2" s="155" t="s">
        <v>15</v>
      </c>
      <c r="B2" s="155"/>
      <c r="C2" s="155"/>
      <c r="D2" s="155"/>
      <c r="E2" s="155"/>
      <c r="F2" s="155"/>
      <c r="G2" s="155"/>
      <c r="H2" s="155"/>
      <c r="I2" s="155"/>
      <c r="J2" s="155"/>
      <c r="K2" s="155"/>
      <c r="L2" s="155"/>
      <c r="M2" s="155"/>
      <c r="N2" s="155"/>
      <c r="O2" s="155"/>
      <c r="P2" s="155"/>
      <c r="Q2" s="155"/>
      <c r="R2" s="155"/>
      <c r="S2" s="155"/>
      <c r="T2" s="155"/>
      <c r="U2" s="155"/>
      <c r="V2" s="155"/>
    </row>
    <row r="3" ht="21.2" customHeight="1" spans="1:22">
      <c r="A3" s="121" t="s">
        <v>30</v>
      </c>
      <c r="B3" s="121"/>
      <c r="C3" s="121"/>
      <c r="D3" s="121"/>
      <c r="E3" s="121"/>
      <c r="F3" s="121"/>
      <c r="G3" s="121"/>
      <c r="H3" s="121"/>
      <c r="I3" s="121"/>
      <c r="J3" s="121"/>
      <c r="K3" s="121"/>
      <c r="L3" s="121"/>
      <c r="M3" s="121"/>
      <c r="N3" s="121"/>
      <c r="O3" s="121"/>
      <c r="P3" s="121"/>
      <c r="Q3" s="121"/>
      <c r="R3" s="121"/>
      <c r="S3" s="121"/>
      <c r="T3" s="121"/>
      <c r="U3" s="28" t="s">
        <v>31</v>
      </c>
      <c r="V3" s="28"/>
    </row>
    <row r="4" ht="23.45" customHeight="1" spans="1:22">
      <c r="A4" s="122" t="s">
        <v>157</v>
      </c>
      <c r="B4" s="122"/>
      <c r="C4" s="122"/>
      <c r="D4" s="122" t="s">
        <v>201</v>
      </c>
      <c r="E4" s="122" t="s">
        <v>202</v>
      </c>
      <c r="F4" s="122" t="s">
        <v>220</v>
      </c>
      <c r="G4" s="122" t="s">
        <v>288</v>
      </c>
      <c r="H4" s="122"/>
      <c r="I4" s="122"/>
      <c r="J4" s="122"/>
      <c r="K4" s="122"/>
      <c r="L4" s="122" t="s">
        <v>289</v>
      </c>
      <c r="M4" s="122"/>
      <c r="N4" s="122"/>
      <c r="O4" s="122"/>
      <c r="P4" s="122"/>
      <c r="Q4" s="122"/>
      <c r="R4" s="122" t="s">
        <v>284</v>
      </c>
      <c r="S4" s="122" t="s">
        <v>290</v>
      </c>
      <c r="T4" s="122"/>
      <c r="U4" s="122"/>
      <c r="V4" s="122"/>
    </row>
    <row r="5" ht="48.95" customHeight="1" spans="1:22">
      <c r="A5" s="122" t="s">
        <v>165</v>
      </c>
      <c r="B5" s="122" t="s">
        <v>166</v>
      </c>
      <c r="C5" s="122" t="s">
        <v>167</v>
      </c>
      <c r="D5" s="122"/>
      <c r="E5" s="122"/>
      <c r="F5" s="122"/>
      <c r="G5" s="122" t="s">
        <v>135</v>
      </c>
      <c r="H5" s="122" t="s">
        <v>291</v>
      </c>
      <c r="I5" s="122" t="s">
        <v>292</v>
      </c>
      <c r="J5" s="122" t="s">
        <v>293</v>
      </c>
      <c r="K5" s="122" t="s">
        <v>294</v>
      </c>
      <c r="L5" s="122" t="s">
        <v>135</v>
      </c>
      <c r="M5" s="122" t="s">
        <v>295</v>
      </c>
      <c r="N5" s="122" t="s">
        <v>296</v>
      </c>
      <c r="O5" s="122" t="s">
        <v>297</v>
      </c>
      <c r="P5" s="122" t="s">
        <v>298</v>
      </c>
      <c r="Q5" s="122" t="s">
        <v>299</v>
      </c>
      <c r="R5" s="122"/>
      <c r="S5" s="122" t="s">
        <v>135</v>
      </c>
      <c r="T5" s="122" t="s">
        <v>300</v>
      </c>
      <c r="U5" s="122" t="s">
        <v>301</v>
      </c>
      <c r="V5" s="122" t="s">
        <v>285</v>
      </c>
    </row>
    <row r="6" ht="19.9" customHeight="1" spans="1:22">
      <c r="A6" s="122"/>
      <c r="B6" s="122"/>
      <c r="C6" s="122"/>
      <c r="D6" s="122"/>
      <c r="E6" s="122" t="s">
        <v>135</v>
      </c>
      <c r="F6" s="156">
        <v>86205.99</v>
      </c>
      <c r="G6" s="156">
        <v>64541.52</v>
      </c>
      <c r="H6" s="156">
        <v>35340.78</v>
      </c>
      <c r="I6" s="156">
        <v>2806.5</v>
      </c>
      <c r="J6" s="156">
        <v>9983.75</v>
      </c>
      <c r="K6" s="156">
        <v>16410.49</v>
      </c>
      <c r="L6" s="156">
        <v>12689.4</v>
      </c>
      <c r="M6" s="156">
        <v>8601.19</v>
      </c>
      <c r="N6" s="156">
        <v>0</v>
      </c>
      <c r="O6" s="156">
        <v>3700.8</v>
      </c>
      <c r="P6" s="156">
        <v>0</v>
      </c>
      <c r="Q6" s="156">
        <v>387.41</v>
      </c>
      <c r="R6" s="156">
        <v>6450.96</v>
      </c>
      <c r="S6" s="156">
        <v>2524.11</v>
      </c>
      <c r="T6" s="156">
        <v>0</v>
      </c>
      <c r="U6" s="156">
        <v>0</v>
      </c>
      <c r="V6" s="156">
        <v>2524.11</v>
      </c>
    </row>
    <row r="7" ht="19.9" customHeight="1" spans="1:22">
      <c r="A7" s="122"/>
      <c r="B7" s="122"/>
      <c r="C7" s="122"/>
      <c r="D7" s="122" t="s">
        <v>153</v>
      </c>
      <c r="E7" s="122" t="s">
        <v>4</v>
      </c>
      <c r="F7" s="156">
        <v>86205.99</v>
      </c>
      <c r="G7" s="156">
        <v>64541.52</v>
      </c>
      <c r="H7" s="156">
        <v>35340.78</v>
      </c>
      <c r="I7" s="156">
        <v>2806.5</v>
      </c>
      <c r="J7" s="156">
        <v>9983.75</v>
      </c>
      <c r="K7" s="156">
        <v>16410.49</v>
      </c>
      <c r="L7" s="156">
        <v>12689.4</v>
      </c>
      <c r="M7" s="156">
        <v>8601.19</v>
      </c>
      <c r="N7" s="156">
        <v>0</v>
      </c>
      <c r="O7" s="156">
        <v>3700.8</v>
      </c>
      <c r="P7" s="156">
        <v>0</v>
      </c>
      <c r="Q7" s="156">
        <v>387.41</v>
      </c>
      <c r="R7" s="156">
        <v>6450.96</v>
      </c>
      <c r="S7" s="156">
        <v>2524.11</v>
      </c>
      <c r="T7" s="156">
        <v>0</v>
      </c>
      <c r="U7" s="156">
        <v>0</v>
      </c>
      <c r="V7" s="156">
        <v>2524.11</v>
      </c>
    </row>
    <row r="8" ht="38" customHeight="1" spans="1:22">
      <c r="A8" s="122"/>
      <c r="B8" s="122"/>
      <c r="C8" s="122"/>
      <c r="D8" s="157" t="s">
        <v>154</v>
      </c>
      <c r="E8" s="157" t="s">
        <v>155</v>
      </c>
      <c r="F8" s="156">
        <f>G8+L8+R8+S8</f>
        <v>86205.99</v>
      </c>
      <c r="G8" s="156">
        <f>SUM(H8:K8)</f>
        <v>64541.52</v>
      </c>
      <c r="H8" s="156">
        <f t="shared" ref="H8:V8" si="0">SUM(H9:H18)</f>
        <v>35340.78</v>
      </c>
      <c r="I8" s="156">
        <f t="shared" si="0"/>
        <v>2806.5</v>
      </c>
      <c r="J8" s="156">
        <f t="shared" si="0"/>
        <v>9983.75</v>
      </c>
      <c r="K8" s="156">
        <f t="shared" si="0"/>
        <v>16410.49</v>
      </c>
      <c r="L8" s="156">
        <f t="shared" si="0"/>
        <v>12689.4</v>
      </c>
      <c r="M8" s="156">
        <f t="shared" si="0"/>
        <v>8601.19</v>
      </c>
      <c r="N8" s="156">
        <f t="shared" si="0"/>
        <v>0</v>
      </c>
      <c r="O8" s="156">
        <f t="shared" si="0"/>
        <v>3700.8</v>
      </c>
      <c r="P8" s="156">
        <f t="shared" si="0"/>
        <v>0</v>
      </c>
      <c r="Q8" s="156">
        <f t="shared" si="0"/>
        <v>387.41</v>
      </c>
      <c r="R8" s="156">
        <f t="shared" si="0"/>
        <v>6450.96</v>
      </c>
      <c r="S8" s="156">
        <f t="shared" si="0"/>
        <v>2524.11</v>
      </c>
      <c r="T8" s="156">
        <f t="shared" si="0"/>
        <v>0</v>
      </c>
      <c r="U8" s="156">
        <f t="shared" si="0"/>
        <v>0</v>
      </c>
      <c r="V8" s="156">
        <f t="shared" si="0"/>
        <v>2524.11</v>
      </c>
    </row>
    <row r="9" ht="19.9" customHeight="1" spans="1:22">
      <c r="A9" s="158" t="s">
        <v>168</v>
      </c>
      <c r="B9" s="158" t="s">
        <v>169</v>
      </c>
      <c r="C9" s="158" t="s">
        <v>169</v>
      </c>
      <c r="D9" s="158" t="s">
        <v>218</v>
      </c>
      <c r="E9" s="159" t="s">
        <v>302</v>
      </c>
      <c r="F9" s="156">
        <v>1496.05</v>
      </c>
      <c r="G9" s="156">
        <v>1031.24</v>
      </c>
      <c r="H9" s="160">
        <v>668.33</v>
      </c>
      <c r="I9" s="160">
        <v>0</v>
      </c>
      <c r="J9" s="160">
        <v>191.55</v>
      </c>
      <c r="K9" s="160">
        <v>276.32</v>
      </c>
      <c r="L9" s="156">
        <v>220.85</v>
      </c>
      <c r="M9" s="160">
        <v>154.85</v>
      </c>
      <c r="N9" s="160"/>
      <c r="O9" s="160">
        <v>59.03</v>
      </c>
      <c r="P9" s="160"/>
      <c r="Q9" s="160">
        <v>6.97</v>
      </c>
      <c r="R9" s="160">
        <v>116.14</v>
      </c>
      <c r="S9" s="156">
        <v>22.86</v>
      </c>
      <c r="T9" s="160"/>
      <c r="U9" s="160"/>
      <c r="V9" s="160">
        <v>22.86</v>
      </c>
    </row>
    <row r="10" ht="19.9" customHeight="1" spans="1:22">
      <c r="A10" s="158" t="s">
        <v>168</v>
      </c>
      <c r="B10" s="158" t="s">
        <v>169</v>
      </c>
      <c r="C10" s="158" t="s">
        <v>172</v>
      </c>
      <c r="D10" s="158" t="s">
        <v>218</v>
      </c>
      <c r="E10" s="159" t="s">
        <v>303</v>
      </c>
      <c r="F10" s="156">
        <v>177.99</v>
      </c>
      <c r="G10" s="156">
        <v>124.05</v>
      </c>
      <c r="H10" s="160">
        <v>82.18</v>
      </c>
      <c r="I10" s="160">
        <v>0</v>
      </c>
      <c r="J10" s="160">
        <v>22.12</v>
      </c>
      <c r="K10" s="160">
        <v>31.5</v>
      </c>
      <c r="L10" s="156">
        <v>25.65</v>
      </c>
      <c r="M10" s="160">
        <v>18.43</v>
      </c>
      <c r="N10" s="160"/>
      <c r="O10" s="160">
        <v>6.39</v>
      </c>
      <c r="P10" s="160"/>
      <c r="Q10" s="160">
        <v>0.83</v>
      </c>
      <c r="R10" s="160">
        <v>13.82</v>
      </c>
      <c r="S10" s="156">
        <v>2.72</v>
      </c>
      <c r="T10" s="160"/>
      <c r="U10" s="160"/>
      <c r="V10" s="160">
        <v>2.72</v>
      </c>
    </row>
    <row r="11" ht="19.9" customHeight="1" spans="1:22">
      <c r="A11" s="158" t="s">
        <v>168</v>
      </c>
      <c r="B11" s="158" t="s">
        <v>175</v>
      </c>
      <c r="C11" s="158" t="s">
        <v>169</v>
      </c>
      <c r="D11" s="158" t="s">
        <v>218</v>
      </c>
      <c r="E11" s="159" t="s">
        <v>304</v>
      </c>
      <c r="F11" s="156">
        <v>2747.77</v>
      </c>
      <c r="G11" s="156">
        <v>1495.91</v>
      </c>
      <c r="H11" s="160">
        <v>1066.81</v>
      </c>
      <c r="I11" s="160">
        <v>43.58</v>
      </c>
      <c r="J11" s="160">
        <v>298.99</v>
      </c>
      <c r="K11" s="160">
        <v>515.48</v>
      </c>
      <c r="L11" s="156">
        <v>376.38</v>
      </c>
      <c r="M11" s="160">
        <v>252.28</v>
      </c>
      <c r="N11" s="160"/>
      <c r="O11" s="160">
        <v>112.75</v>
      </c>
      <c r="P11" s="160"/>
      <c r="Q11" s="160">
        <v>11.35</v>
      </c>
      <c r="R11" s="160">
        <v>189.21</v>
      </c>
      <c r="S11" s="156">
        <v>257.32</v>
      </c>
      <c r="T11" s="160"/>
      <c r="U11" s="160"/>
      <c r="V11" s="160">
        <v>257.32</v>
      </c>
    </row>
    <row r="12" ht="19.9" customHeight="1" spans="1:22">
      <c r="A12" s="158" t="s">
        <v>168</v>
      </c>
      <c r="B12" s="158" t="s">
        <v>175</v>
      </c>
      <c r="C12" s="158" t="s">
        <v>175</v>
      </c>
      <c r="D12" s="158" t="s">
        <v>218</v>
      </c>
      <c r="E12" s="159" t="s">
        <v>305</v>
      </c>
      <c r="F12" s="156">
        <v>35769.38</v>
      </c>
      <c r="G12" s="156">
        <v>25863.97</v>
      </c>
      <c r="H12" s="160">
        <v>13986.11</v>
      </c>
      <c r="I12" s="160">
        <v>1582.1</v>
      </c>
      <c r="J12" s="160">
        <v>4225.34</v>
      </c>
      <c r="K12" s="160">
        <v>6676.98</v>
      </c>
      <c r="L12" s="156">
        <v>5294.55</v>
      </c>
      <c r="M12" s="160">
        <v>3541.47</v>
      </c>
      <c r="N12" s="160"/>
      <c r="O12" s="160">
        <v>1593.36</v>
      </c>
      <c r="P12" s="160"/>
      <c r="Q12" s="160">
        <v>159.72</v>
      </c>
      <c r="R12" s="160">
        <v>2656.14</v>
      </c>
      <c r="S12" s="156">
        <v>1348.16</v>
      </c>
      <c r="T12" s="160"/>
      <c r="U12" s="160"/>
      <c r="V12" s="160">
        <v>1348.16</v>
      </c>
    </row>
    <row r="13" ht="19.9" customHeight="1" spans="1:22">
      <c r="A13" s="158" t="s">
        <v>168</v>
      </c>
      <c r="B13" s="158" t="s">
        <v>175</v>
      </c>
      <c r="C13" s="158" t="s">
        <v>180</v>
      </c>
      <c r="D13" s="158" t="s">
        <v>218</v>
      </c>
      <c r="E13" s="159" t="s">
        <v>306</v>
      </c>
      <c r="F13" s="156">
        <v>27114.76</v>
      </c>
      <c r="G13" s="156">
        <v>17925.18</v>
      </c>
      <c r="H13" s="160">
        <v>11322.41</v>
      </c>
      <c r="I13" s="160">
        <v>980.48</v>
      </c>
      <c r="J13" s="160">
        <v>3079.22</v>
      </c>
      <c r="K13" s="160">
        <v>5191.37</v>
      </c>
      <c r="L13" s="156">
        <v>3943.3</v>
      </c>
      <c r="M13" s="160">
        <v>2688.57</v>
      </c>
      <c r="N13" s="160"/>
      <c r="O13" s="160">
        <v>1133.74</v>
      </c>
      <c r="P13" s="160"/>
      <c r="Q13" s="160">
        <v>120.99</v>
      </c>
      <c r="R13" s="160">
        <v>2016.45</v>
      </c>
      <c r="S13" s="156">
        <v>581.53</v>
      </c>
      <c r="T13" s="160"/>
      <c r="U13" s="160"/>
      <c r="V13" s="160">
        <v>581.53</v>
      </c>
    </row>
    <row r="14" ht="19.9" customHeight="1" spans="1:22">
      <c r="A14" s="158" t="s">
        <v>168</v>
      </c>
      <c r="B14" s="158" t="s">
        <v>175</v>
      </c>
      <c r="C14" s="158" t="s">
        <v>183</v>
      </c>
      <c r="D14" s="158" t="s">
        <v>218</v>
      </c>
      <c r="E14" s="159" t="s">
        <v>307</v>
      </c>
      <c r="F14" s="156">
        <v>14339.61</v>
      </c>
      <c r="G14" s="156">
        <v>9539.05</v>
      </c>
      <c r="H14" s="160">
        <v>6339.55</v>
      </c>
      <c r="I14" s="160">
        <v>22.99</v>
      </c>
      <c r="J14" s="160">
        <v>1612.59</v>
      </c>
      <c r="K14" s="160">
        <v>2826.8</v>
      </c>
      <c r="L14" s="156">
        <v>2172.55</v>
      </c>
      <c r="M14" s="160">
        <v>1496.1</v>
      </c>
      <c r="N14" s="160"/>
      <c r="O14" s="160">
        <v>609.13</v>
      </c>
      <c r="P14" s="160"/>
      <c r="Q14" s="160">
        <v>67.32</v>
      </c>
      <c r="R14" s="160">
        <v>1122.08</v>
      </c>
      <c r="S14" s="156">
        <v>243.05</v>
      </c>
      <c r="T14" s="160"/>
      <c r="U14" s="160"/>
      <c r="V14" s="160">
        <v>243.05</v>
      </c>
    </row>
    <row r="15" ht="19.9" customHeight="1" spans="1:22">
      <c r="A15" s="158" t="s">
        <v>168</v>
      </c>
      <c r="B15" s="158" t="s">
        <v>175</v>
      </c>
      <c r="C15" s="158" t="s">
        <v>172</v>
      </c>
      <c r="D15" s="158" t="s">
        <v>218</v>
      </c>
      <c r="E15" s="159" t="s">
        <v>308</v>
      </c>
      <c r="F15" s="156">
        <v>177.35</v>
      </c>
      <c r="G15" s="156">
        <v>161.97</v>
      </c>
      <c r="H15" s="160">
        <v>0</v>
      </c>
      <c r="I15" s="160">
        <v>177.35</v>
      </c>
      <c r="J15" s="160">
        <v>0</v>
      </c>
      <c r="K15" s="160">
        <v>0</v>
      </c>
      <c r="L15" s="156">
        <v>0</v>
      </c>
      <c r="M15" s="160">
        <v>0</v>
      </c>
      <c r="N15" s="160"/>
      <c r="O15" s="160">
        <v>0</v>
      </c>
      <c r="P15" s="160"/>
      <c r="Q15" s="160">
        <v>0</v>
      </c>
      <c r="R15" s="160">
        <v>0</v>
      </c>
      <c r="S15" s="156">
        <v>0</v>
      </c>
      <c r="T15" s="160"/>
      <c r="U15" s="160"/>
      <c r="V15" s="160">
        <v>0</v>
      </c>
    </row>
    <row r="16" ht="19.9" customHeight="1" spans="1:22">
      <c r="A16" s="158" t="s">
        <v>168</v>
      </c>
      <c r="B16" s="158" t="s">
        <v>180</v>
      </c>
      <c r="C16" s="158" t="s">
        <v>175</v>
      </c>
      <c r="D16" s="158" t="s">
        <v>218</v>
      </c>
      <c r="E16" s="159" t="s">
        <v>309</v>
      </c>
      <c r="F16" s="156">
        <v>3707.52</v>
      </c>
      <c r="G16" s="156">
        <v>2321.66</v>
      </c>
      <c r="H16" s="160">
        <v>1604.99</v>
      </c>
      <c r="I16" s="160">
        <v>0</v>
      </c>
      <c r="J16" s="160">
        <v>470.42</v>
      </c>
      <c r="K16" s="160">
        <v>731.17</v>
      </c>
      <c r="L16" s="156">
        <v>556.64</v>
      </c>
      <c r="M16" s="160">
        <v>381.27</v>
      </c>
      <c r="N16" s="160"/>
      <c r="O16" s="160">
        <v>158.21</v>
      </c>
      <c r="P16" s="160"/>
      <c r="Q16" s="160">
        <v>17.16</v>
      </c>
      <c r="R16" s="160">
        <v>285.95</v>
      </c>
      <c r="S16" s="156">
        <v>58.35</v>
      </c>
      <c r="T16" s="160"/>
      <c r="U16" s="160"/>
      <c r="V16" s="160">
        <v>58.35</v>
      </c>
    </row>
    <row r="17" ht="19.9" customHeight="1" spans="1:22">
      <c r="A17" s="158" t="s">
        <v>168</v>
      </c>
      <c r="B17" s="158" t="s">
        <v>190</v>
      </c>
      <c r="C17" s="158" t="s">
        <v>169</v>
      </c>
      <c r="D17" s="158" t="s">
        <v>218</v>
      </c>
      <c r="E17" s="159" t="s">
        <v>310</v>
      </c>
      <c r="F17" s="156">
        <v>361.6</v>
      </c>
      <c r="G17" s="156">
        <v>178.85</v>
      </c>
      <c r="H17" s="160">
        <v>131.52</v>
      </c>
      <c r="I17" s="160">
        <v>0</v>
      </c>
      <c r="J17" s="160">
        <v>44.55</v>
      </c>
      <c r="K17" s="160">
        <v>103.63</v>
      </c>
      <c r="L17" s="156">
        <v>50.06</v>
      </c>
      <c r="M17" s="160">
        <v>32.81</v>
      </c>
      <c r="N17" s="160"/>
      <c r="O17" s="160">
        <v>15.66</v>
      </c>
      <c r="P17" s="160"/>
      <c r="Q17" s="160">
        <v>1.59</v>
      </c>
      <c r="R17" s="160">
        <v>26.56</v>
      </c>
      <c r="S17" s="156">
        <v>5.28</v>
      </c>
      <c r="T17" s="160"/>
      <c r="U17" s="160"/>
      <c r="V17" s="160">
        <v>5.28</v>
      </c>
    </row>
    <row r="18" ht="19.9" customHeight="1" spans="1:22">
      <c r="A18" s="158" t="s">
        <v>168</v>
      </c>
      <c r="B18" s="158" t="s">
        <v>193</v>
      </c>
      <c r="C18" s="158" t="s">
        <v>169</v>
      </c>
      <c r="D18" s="158" t="s">
        <v>218</v>
      </c>
      <c r="E18" s="159" t="s">
        <v>311</v>
      </c>
      <c r="F18" s="156">
        <v>313.96</v>
      </c>
      <c r="G18" s="156">
        <v>186.82</v>
      </c>
      <c r="H18" s="160">
        <v>138.88</v>
      </c>
      <c r="I18" s="160">
        <v>0</v>
      </c>
      <c r="J18" s="160">
        <v>38.97</v>
      </c>
      <c r="K18" s="160">
        <v>57.24</v>
      </c>
      <c r="L18" s="156">
        <v>49.42</v>
      </c>
      <c r="M18" s="160">
        <v>35.41</v>
      </c>
      <c r="N18" s="160"/>
      <c r="O18" s="160">
        <v>12.53</v>
      </c>
      <c r="P18" s="160"/>
      <c r="Q18" s="160">
        <v>1.48</v>
      </c>
      <c r="R18" s="160">
        <v>24.61</v>
      </c>
      <c r="S18" s="156">
        <v>4.84</v>
      </c>
      <c r="T18" s="160"/>
      <c r="U18" s="160"/>
      <c r="V18" s="160">
        <v>4.84</v>
      </c>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275" right="0.275" top="0.275" bottom="0.275" header="0" footer="0"/>
  <pageSetup paperSize="9" scale="77"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F9" sqref="F9:F18"/>
    </sheetView>
  </sheetViews>
  <sheetFormatPr defaultColWidth="10" defaultRowHeight="13.5"/>
  <cols>
    <col min="1" max="1" width="4.75" style="102" customWidth="1"/>
    <col min="2" max="2" width="5.875" style="102" customWidth="1"/>
    <col min="3" max="3" width="7.625" style="102" customWidth="1"/>
    <col min="4" max="4" width="17.375" style="102" customWidth="1"/>
    <col min="5" max="5" width="29.875" style="102" customWidth="1"/>
    <col min="6" max="6" width="16.375" style="102" customWidth="1"/>
    <col min="7" max="7" width="13.375" style="102" customWidth="1"/>
    <col min="8" max="8" width="11.125" style="102" customWidth="1"/>
    <col min="9" max="9" width="12.125" style="102" customWidth="1"/>
    <col min="10" max="10" width="12" style="102" customWidth="1"/>
    <col min="11" max="11" width="11.5" style="102" customWidth="1"/>
    <col min="12" max="13" width="9.75" style="102" customWidth="1"/>
    <col min="14" max="16384" width="10" style="102"/>
  </cols>
  <sheetData>
    <row r="1" ht="14.25" customHeight="1" spans="1:11">
      <c r="A1" s="87"/>
      <c r="K1" s="98" t="s">
        <v>312</v>
      </c>
    </row>
    <row r="2" ht="40.7" customHeight="1" spans="1:11">
      <c r="A2" s="88" t="s">
        <v>16</v>
      </c>
      <c r="B2" s="88"/>
      <c r="C2" s="88"/>
      <c r="D2" s="88"/>
      <c r="E2" s="88"/>
      <c r="F2" s="88"/>
      <c r="G2" s="88"/>
      <c r="H2" s="88"/>
      <c r="I2" s="88"/>
      <c r="J2" s="88"/>
      <c r="K2" s="88"/>
    </row>
    <row r="3" ht="15.75" customHeight="1" spans="1:11">
      <c r="A3" s="89" t="s">
        <v>30</v>
      </c>
      <c r="B3" s="89"/>
      <c r="C3" s="89"/>
      <c r="D3" s="89"/>
      <c r="E3" s="89"/>
      <c r="F3" s="89"/>
      <c r="G3" s="89"/>
      <c r="H3" s="89"/>
      <c r="I3" s="89"/>
      <c r="J3" s="99" t="s">
        <v>31</v>
      </c>
      <c r="K3" s="99"/>
    </row>
    <row r="4" ht="20.45" customHeight="1" spans="1:12">
      <c r="A4" s="137" t="s">
        <v>157</v>
      </c>
      <c r="B4" s="137"/>
      <c r="C4" s="137"/>
      <c r="D4" s="137" t="s">
        <v>201</v>
      </c>
      <c r="E4" s="137" t="s">
        <v>202</v>
      </c>
      <c r="F4" s="137" t="s">
        <v>313</v>
      </c>
      <c r="G4" s="137" t="s">
        <v>314</v>
      </c>
      <c r="H4" s="137" t="s">
        <v>315</v>
      </c>
      <c r="I4" s="137" t="s">
        <v>316</v>
      </c>
      <c r="J4" s="137" t="s">
        <v>317</v>
      </c>
      <c r="K4" s="137" t="s">
        <v>318</v>
      </c>
      <c r="L4" s="154"/>
    </row>
    <row r="5" ht="20.45" customHeight="1" spans="1:12">
      <c r="A5" s="137" t="s">
        <v>165</v>
      </c>
      <c r="B5" s="137" t="s">
        <v>166</v>
      </c>
      <c r="C5" s="137" t="s">
        <v>167</v>
      </c>
      <c r="D5" s="137"/>
      <c r="E5" s="137"/>
      <c r="F5" s="137"/>
      <c r="G5" s="137"/>
      <c r="H5" s="137"/>
      <c r="I5" s="137"/>
      <c r="J5" s="137"/>
      <c r="K5" s="137"/>
      <c r="L5" s="154"/>
    </row>
    <row r="6" ht="19.9" customHeight="1" spans="1:12">
      <c r="A6" s="150"/>
      <c r="B6" s="150"/>
      <c r="C6" s="150"/>
      <c r="D6" s="90"/>
      <c r="E6" s="90" t="s">
        <v>135</v>
      </c>
      <c r="F6" s="139">
        <v>3031.48</v>
      </c>
      <c r="G6" s="139">
        <v>0</v>
      </c>
      <c r="H6" s="139">
        <v>306.1</v>
      </c>
      <c r="I6" s="139">
        <v>0</v>
      </c>
      <c r="J6" s="139">
        <v>0</v>
      </c>
      <c r="K6" s="139">
        <v>2725.38</v>
      </c>
      <c r="L6" s="154"/>
    </row>
    <row r="7" ht="19.9" customHeight="1" spans="1:12">
      <c r="A7" s="150"/>
      <c r="B7" s="150"/>
      <c r="C7" s="150"/>
      <c r="D7" s="90" t="s">
        <v>153</v>
      </c>
      <c r="E7" s="90" t="s">
        <v>4</v>
      </c>
      <c r="F7" s="139">
        <v>3031.48</v>
      </c>
      <c r="G7" s="139">
        <v>0</v>
      </c>
      <c r="H7" s="139">
        <v>306.1</v>
      </c>
      <c r="I7" s="139">
        <v>0</v>
      </c>
      <c r="J7" s="139">
        <v>0</v>
      </c>
      <c r="K7" s="139">
        <v>2725.38</v>
      </c>
      <c r="L7" s="154"/>
    </row>
    <row r="8" ht="19.9" customHeight="1" spans="1:12">
      <c r="A8" s="150"/>
      <c r="B8" s="150"/>
      <c r="C8" s="150"/>
      <c r="D8" s="90" t="s">
        <v>154</v>
      </c>
      <c r="E8" s="90" t="s">
        <v>155</v>
      </c>
      <c r="F8" s="139">
        <f t="shared" ref="F8:K8" si="0">SUM(F9:F18)</f>
        <v>3031.48</v>
      </c>
      <c r="G8" s="139">
        <f t="shared" si="0"/>
        <v>0</v>
      </c>
      <c r="H8" s="139">
        <f t="shared" si="0"/>
        <v>306.1</v>
      </c>
      <c r="I8" s="139">
        <f t="shared" si="0"/>
        <v>0</v>
      </c>
      <c r="J8" s="139">
        <f t="shared" si="0"/>
        <v>0</v>
      </c>
      <c r="K8" s="139">
        <f t="shared" si="0"/>
        <v>2725.38</v>
      </c>
      <c r="L8" s="154"/>
    </row>
    <row r="9" ht="18" customHeight="1" spans="1:12">
      <c r="A9" s="151" t="s">
        <v>168</v>
      </c>
      <c r="B9" s="151" t="s">
        <v>169</v>
      </c>
      <c r="C9" s="151" t="s">
        <v>169</v>
      </c>
      <c r="D9" s="90" t="s">
        <v>154</v>
      </c>
      <c r="E9" s="152" t="s">
        <v>302</v>
      </c>
      <c r="F9" s="139">
        <v>49.41</v>
      </c>
      <c r="G9" s="139"/>
      <c r="H9" s="139"/>
      <c r="I9" s="139"/>
      <c r="J9" s="139"/>
      <c r="K9" s="151">
        <v>49.41</v>
      </c>
      <c r="L9" s="154"/>
    </row>
    <row r="10" ht="18" customHeight="1" spans="1:12">
      <c r="A10" s="151" t="s">
        <v>168</v>
      </c>
      <c r="B10" s="151" t="s">
        <v>169</v>
      </c>
      <c r="C10" s="151" t="s">
        <v>172</v>
      </c>
      <c r="D10" s="90" t="s">
        <v>154</v>
      </c>
      <c r="E10" s="152" t="s">
        <v>303</v>
      </c>
      <c r="F10" s="139">
        <v>6.72</v>
      </c>
      <c r="G10" s="141"/>
      <c r="H10" s="141"/>
      <c r="I10" s="141"/>
      <c r="J10" s="141"/>
      <c r="K10" s="151">
        <v>6.72</v>
      </c>
      <c r="L10" s="154"/>
    </row>
    <row r="11" ht="18" customHeight="1" spans="1:12">
      <c r="A11" s="151" t="s">
        <v>168</v>
      </c>
      <c r="B11" s="151" t="s">
        <v>175</v>
      </c>
      <c r="C11" s="151" t="s">
        <v>169</v>
      </c>
      <c r="D11" s="90" t="s">
        <v>154</v>
      </c>
      <c r="E11" s="152" t="s">
        <v>304</v>
      </c>
      <c r="F11" s="139">
        <v>35.06</v>
      </c>
      <c r="G11" s="153"/>
      <c r="H11" s="151">
        <v>31.7</v>
      </c>
      <c r="I11" s="153"/>
      <c r="J11" s="153"/>
      <c r="K11" s="151">
        <v>3.36</v>
      </c>
      <c r="L11" s="154"/>
    </row>
    <row r="12" ht="18" customHeight="1" spans="1:12">
      <c r="A12" s="151" t="s">
        <v>168</v>
      </c>
      <c r="B12" s="151" t="s">
        <v>175</v>
      </c>
      <c r="C12" s="151" t="s">
        <v>175</v>
      </c>
      <c r="D12" s="90" t="s">
        <v>154</v>
      </c>
      <c r="E12" s="152" t="s">
        <v>305</v>
      </c>
      <c r="F12" s="139">
        <v>12.59</v>
      </c>
      <c r="G12" s="153"/>
      <c r="H12" s="151"/>
      <c r="I12" s="153"/>
      <c r="J12" s="153"/>
      <c r="K12" s="151">
        <v>12.59</v>
      </c>
      <c r="L12" s="154"/>
    </row>
    <row r="13" ht="18" customHeight="1" spans="1:12">
      <c r="A13" s="151" t="s">
        <v>168</v>
      </c>
      <c r="B13" s="151" t="s">
        <v>175</v>
      </c>
      <c r="C13" s="151" t="s">
        <v>180</v>
      </c>
      <c r="D13" s="90" t="s">
        <v>154</v>
      </c>
      <c r="E13" s="152" t="s">
        <v>306</v>
      </c>
      <c r="F13" s="139">
        <v>2019.79</v>
      </c>
      <c r="G13" s="153"/>
      <c r="H13" s="151">
        <v>206.6</v>
      </c>
      <c r="I13" s="153"/>
      <c r="J13" s="153"/>
      <c r="K13" s="151">
        <v>1813.19</v>
      </c>
      <c r="L13" s="154"/>
    </row>
    <row r="14" ht="18" customHeight="1" spans="1:12">
      <c r="A14" s="151" t="s">
        <v>168</v>
      </c>
      <c r="B14" s="151" t="s">
        <v>175</v>
      </c>
      <c r="C14" s="151" t="s">
        <v>183</v>
      </c>
      <c r="D14" s="90" t="s">
        <v>154</v>
      </c>
      <c r="E14" s="152" t="s">
        <v>307</v>
      </c>
      <c r="F14" s="139">
        <v>247.35</v>
      </c>
      <c r="G14" s="153"/>
      <c r="H14" s="151">
        <v>59.2</v>
      </c>
      <c r="I14" s="153"/>
      <c r="J14" s="153"/>
      <c r="K14" s="151">
        <v>188.15</v>
      </c>
      <c r="L14" s="154"/>
    </row>
    <row r="15" ht="18" customHeight="1" spans="1:12">
      <c r="A15" s="151" t="s">
        <v>168</v>
      </c>
      <c r="B15" s="151" t="s">
        <v>175</v>
      </c>
      <c r="C15" s="151" t="s">
        <v>172</v>
      </c>
      <c r="D15" s="90" t="s">
        <v>154</v>
      </c>
      <c r="E15" s="152" t="s">
        <v>308</v>
      </c>
      <c r="F15" s="139">
        <v>595.22</v>
      </c>
      <c r="G15" s="153"/>
      <c r="H15" s="151"/>
      <c r="I15" s="153"/>
      <c r="J15" s="153"/>
      <c r="K15" s="151">
        <v>595.22</v>
      </c>
      <c r="L15" s="154"/>
    </row>
    <row r="16" ht="18" customHeight="1" spans="1:12">
      <c r="A16" s="151" t="s">
        <v>168</v>
      </c>
      <c r="B16" s="151" t="s">
        <v>180</v>
      </c>
      <c r="C16" s="151" t="s">
        <v>175</v>
      </c>
      <c r="D16" s="90" t="s">
        <v>154</v>
      </c>
      <c r="E16" s="152" t="s">
        <v>309</v>
      </c>
      <c r="F16" s="139">
        <v>46.33</v>
      </c>
      <c r="G16" s="153"/>
      <c r="H16" s="151">
        <v>8.6</v>
      </c>
      <c r="I16" s="153"/>
      <c r="J16" s="153"/>
      <c r="K16" s="151">
        <v>37.73</v>
      </c>
      <c r="L16" s="154"/>
    </row>
    <row r="17" ht="18" customHeight="1" spans="1:12">
      <c r="A17" s="151" t="s">
        <v>168</v>
      </c>
      <c r="B17" s="151" t="s">
        <v>193</v>
      </c>
      <c r="C17" s="151" t="s">
        <v>169</v>
      </c>
      <c r="D17" s="90" t="s">
        <v>154</v>
      </c>
      <c r="E17" s="152" t="s">
        <v>311</v>
      </c>
      <c r="F17" s="139">
        <v>1.26</v>
      </c>
      <c r="G17" s="153"/>
      <c r="H17" s="151"/>
      <c r="I17" s="153"/>
      <c r="J17" s="153"/>
      <c r="K17" s="151">
        <v>1.26</v>
      </c>
      <c r="L17" s="154"/>
    </row>
    <row r="18" ht="18" customHeight="1" spans="1:12">
      <c r="A18" s="151" t="s">
        <v>168</v>
      </c>
      <c r="B18" s="151" t="s">
        <v>190</v>
      </c>
      <c r="C18" s="151" t="s">
        <v>169</v>
      </c>
      <c r="D18" s="90" t="s">
        <v>154</v>
      </c>
      <c r="E18" s="152" t="s">
        <v>310</v>
      </c>
      <c r="F18" s="139">
        <v>17.75</v>
      </c>
      <c r="G18" s="153"/>
      <c r="H18" s="151"/>
      <c r="I18" s="153"/>
      <c r="J18" s="153"/>
      <c r="K18" s="151">
        <v>17.75</v>
      </c>
      <c r="L18" s="154"/>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275" right="0.275" top="0.275" bottom="0.275" header="0" footer="0"/>
  <pageSetup paperSize="9" scale="9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workbookViewId="0">
      <selection activeCell="F9" sqref="F9:F18"/>
    </sheetView>
  </sheetViews>
  <sheetFormatPr defaultColWidth="10" defaultRowHeight="13.5"/>
  <cols>
    <col min="1" max="1" width="4.75" customWidth="1"/>
    <col min="2" max="2" width="5.375" customWidth="1"/>
    <col min="3" max="3" width="6" customWidth="1"/>
    <col min="4" max="4" width="9.75" customWidth="1"/>
    <col min="5" max="5" width="22.375" customWidth="1"/>
    <col min="6" max="6" width="9.75" customWidth="1"/>
    <col min="7" max="17" width="7.75" customWidth="1"/>
    <col min="18" max="18" width="9.875" customWidth="1"/>
    <col min="19" max="20" width="9.75" customWidth="1"/>
  </cols>
  <sheetData>
    <row r="1" ht="14.25" customHeight="1" spans="1:18">
      <c r="A1" s="5"/>
      <c r="Q1" s="119" t="s">
        <v>319</v>
      </c>
      <c r="R1" s="119"/>
    </row>
    <row r="2" ht="35.45" customHeight="1" spans="1:18">
      <c r="A2" s="120" t="s">
        <v>17</v>
      </c>
      <c r="B2" s="120"/>
      <c r="C2" s="120"/>
      <c r="D2" s="120"/>
      <c r="E2" s="120"/>
      <c r="F2" s="120"/>
      <c r="G2" s="120"/>
      <c r="H2" s="120"/>
      <c r="I2" s="120"/>
      <c r="J2" s="120"/>
      <c r="K2" s="120"/>
      <c r="L2" s="120"/>
      <c r="M2" s="120"/>
      <c r="N2" s="120"/>
      <c r="O2" s="120"/>
      <c r="P2" s="120"/>
      <c r="Q2" s="120"/>
      <c r="R2" s="120"/>
    </row>
    <row r="3" ht="21.2" customHeight="1" spans="1:18">
      <c r="A3" s="121" t="s">
        <v>30</v>
      </c>
      <c r="B3" s="121"/>
      <c r="C3" s="121"/>
      <c r="D3" s="121"/>
      <c r="E3" s="121"/>
      <c r="F3" s="121"/>
      <c r="G3" s="121"/>
      <c r="H3" s="121"/>
      <c r="I3" s="121"/>
      <c r="J3" s="121"/>
      <c r="K3" s="121"/>
      <c r="L3" s="121"/>
      <c r="M3" s="121"/>
      <c r="N3" s="121"/>
      <c r="O3" s="121"/>
      <c r="P3" s="121"/>
      <c r="Q3" s="28" t="s">
        <v>31</v>
      </c>
      <c r="R3" s="28"/>
    </row>
    <row r="4" ht="21.2" customHeight="1" spans="1:18">
      <c r="A4" s="122" t="s">
        <v>157</v>
      </c>
      <c r="B4" s="122"/>
      <c r="C4" s="122"/>
      <c r="D4" s="122" t="s">
        <v>201</v>
      </c>
      <c r="E4" s="122" t="s">
        <v>202</v>
      </c>
      <c r="F4" s="122" t="s">
        <v>313</v>
      </c>
      <c r="G4" s="122" t="s">
        <v>320</v>
      </c>
      <c r="H4" s="122" t="s">
        <v>321</v>
      </c>
      <c r="I4" s="122" t="s">
        <v>322</v>
      </c>
      <c r="J4" s="122" t="s">
        <v>323</v>
      </c>
      <c r="K4" s="122" t="s">
        <v>324</v>
      </c>
      <c r="L4" s="122" t="s">
        <v>325</v>
      </c>
      <c r="M4" s="122" t="s">
        <v>326</v>
      </c>
      <c r="N4" s="122" t="s">
        <v>315</v>
      </c>
      <c r="O4" s="122" t="s">
        <v>327</v>
      </c>
      <c r="P4" s="122" t="s">
        <v>328</v>
      </c>
      <c r="Q4" s="122" t="s">
        <v>316</v>
      </c>
      <c r="R4" s="122" t="s">
        <v>318</v>
      </c>
    </row>
    <row r="5" ht="18.75" customHeight="1" spans="1:18">
      <c r="A5" s="143" t="s">
        <v>165</v>
      </c>
      <c r="B5" s="143" t="s">
        <v>166</v>
      </c>
      <c r="C5" s="143" t="s">
        <v>167</v>
      </c>
      <c r="D5" s="143"/>
      <c r="E5" s="143"/>
      <c r="F5" s="143"/>
      <c r="G5" s="143"/>
      <c r="H5" s="143"/>
      <c r="I5" s="143"/>
      <c r="J5" s="143"/>
      <c r="K5" s="143"/>
      <c r="L5" s="143"/>
      <c r="M5" s="143"/>
      <c r="N5" s="143"/>
      <c r="O5" s="143"/>
      <c r="P5" s="143"/>
      <c r="Q5" s="143"/>
      <c r="R5" s="143"/>
    </row>
    <row r="6" ht="19.9" customHeight="1" spans="1:18">
      <c r="A6" s="144"/>
      <c r="B6" s="144"/>
      <c r="C6" s="144"/>
      <c r="D6" s="144"/>
      <c r="E6" s="144" t="s">
        <v>135</v>
      </c>
      <c r="F6" s="145">
        <v>3031.48</v>
      </c>
      <c r="G6" s="145"/>
      <c r="H6" s="145"/>
      <c r="I6" s="145">
        <v>27.31</v>
      </c>
      <c r="J6" s="145"/>
      <c r="K6" s="145">
        <v>475.22</v>
      </c>
      <c r="L6" s="145"/>
      <c r="M6" s="145"/>
      <c r="N6" s="145">
        <v>306.1</v>
      </c>
      <c r="O6" s="145"/>
      <c r="P6" s="145"/>
      <c r="Q6" s="145"/>
      <c r="R6" s="145">
        <v>2222.85</v>
      </c>
    </row>
    <row r="7" ht="19.9" customHeight="1" spans="1:18">
      <c r="A7" s="146"/>
      <c r="B7" s="146"/>
      <c r="C7" s="146"/>
      <c r="D7" s="146" t="s">
        <v>153</v>
      </c>
      <c r="E7" s="146" t="s">
        <v>4</v>
      </c>
      <c r="F7" s="145">
        <v>3031.48</v>
      </c>
      <c r="G7" s="145"/>
      <c r="H7" s="145"/>
      <c r="I7" s="145">
        <v>27.31</v>
      </c>
      <c r="J7" s="145"/>
      <c r="K7" s="145">
        <v>475.22</v>
      </c>
      <c r="L7" s="145"/>
      <c r="M7" s="145"/>
      <c r="N7" s="145">
        <v>306.1</v>
      </c>
      <c r="O7" s="145"/>
      <c r="P7" s="145"/>
      <c r="Q7" s="145"/>
      <c r="R7" s="145">
        <v>2222.85</v>
      </c>
    </row>
    <row r="8" ht="19.9" customHeight="1" spans="1:18">
      <c r="A8" s="146"/>
      <c r="B8" s="146"/>
      <c r="C8" s="146"/>
      <c r="D8" s="146" t="s">
        <v>154</v>
      </c>
      <c r="E8" s="146" t="s">
        <v>155</v>
      </c>
      <c r="F8" s="145">
        <f>SUM(F9:F18)</f>
        <v>3031.48</v>
      </c>
      <c r="G8" s="145"/>
      <c r="H8" s="145"/>
      <c r="I8" s="145">
        <f>SUM(I9:I18)</f>
        <v>27.31</v>
      </c>
      <c r="J8" s="145"/>
      <c r="K8" s="145">
        <f>SUM(K9:K18)</f>
        <v>475.22</v>
      </c>
      <c r="L8" s="145"/>
      <c r="M8" s="145"/>
      <c r="N8" s="145">
        <f>SUM(N9:N18)</f>
        <v>306.1</v>
      </c>
      <c r="O8" s="145"/>
      <c r="P8" s="145"/>
      <c r="Q8" s="145"/>
      <c r="R8" s="145">
        <f>SUM(R9:R18)</f>
        <v>2222.85</v>
      </c>
    </row>
    <row r="9" ht="19.9" customHeight="1" spans="1:18">
      <c r="A9" s="131" t="s">
        <v>168</v>
      </c>
      <c r="B9" s="131" t="s">
        <v>169</v>
      </c>
      <c r="C9" s="131" t="s">
        <v>169</v>
      </c>
      <c r="D9" s="146" t="s">
        <v>154</v>
      </c>
      <c r="E9" s="140" t="s">
        <v>302</v>
      </c>
      <c r="F9" s="147">
        <f>SUM(G9:R9)</f>
        <v>49.41</v>
      </c>
      <c r="G9" s="147"/>
      <c r="H9" s="147"/>
      <c r="I9" s="147"/>
      <c r="J9" s="147"/>
      <c r="K9" s="147"/>
      <c r="L9" s="147"/>
      <c r="M9" s="147"/>
      <c r="N9" s="147"/>
      <c r="O9" s="147"/>
      <c r="P9" s="147"/>
      <c r="Q9" s="147"/>
      <c r="R9" s="149">
        <v>49.41</v>
      </c>
    </row>
    <row r="10" ht="30" customHeight="1" spans="1:18">
      <c r="A10" s="131" t="s">
        <v>168</v>
      </c>
      <c r="B10" s="131" t="s">
        <v>169</v>
      </c>
      <c r="C10" s="131" t="s">
        <v>172</v>
      </c>
      <c r="D10" s="146" t="s">
        <v>154</v>
      </c>
      <c r="E10" s="140" t="s">
        <v>303</v>
      </c>
      <c r="F10" s="147">
        <f t="shared" ref="F10:F18" si="0">SUM(G10:R10)</f>
        <v>6.72</v>
      </c>
      <c r="G10" s="148"/>
      <c r="H10" s="148"/>
      <c r="I10" s="148"/>
      <c r="J10" s="148"/>
      <c r="K10" s="148"/>
      <c r="L10" s="148"/>
      <c r="M10" s="148"/>
      <c r="N10" s="148"/>
      <c r="O10" s="148"/>
      <c r="P10" s="148"/>
      <c r="Q10" s="148"/>
      <c r="R10" s="149">
        <v>6.72</v>
      </c>
    </row>
    <row r="11" ht="30" customHeight="1" spans="1:18">
      <c r="A11" s="131" t="s">
        <v>168</v>
      </c>
      <c r="B11" s="131" t="s">
        <v>175</v>
      </c>
      <c r="C11" s="131" t="s">
        <v>169</v>
      </c>
      <c r="D11" s="146" t="s">
        <v>154</v>
      </c>
      <c r="E11" s="140" t="s">
        <v>304</v>
      </c>
      <c r="F11" s="147">
        <f t="shared" si="0"/>
        <v>35.06</v>
      </c>
      <c r="G11" s="148"/>
      <c r="H11" s="149"/>
      <c r="I11" s="149"/>
      <c r="J11" s="149"/>
      <c r="K11" s="149"/>
      <c r="L11" s="148"/>
      <c r="M11" s="148"/>
      <c r="N11" s="149">
        <v>31.7</v>
      </c>
      <c r="O11" s="148"/>
      <c r="P11" s="148"/>
      <c r="Q11" s="148"/>
      <c r="R11" s="149">
        <v>3.36</v>
      </c>
    </row>
    <row r="12" ht="30" customHeight="1" spans="1:18">
      <c r="A12" s="131" t="s">
        <v>168</v>
      </c>
      <c r="B12" s="131" t="s">
        <v>175</v>
      </c>
      <c r="C12" s="131" t="s">
        <v>175</v>
      </c>
      <c r="D12" s="146" t="s">
        <v>154</v>
      </c>
      <c r="E12" s="140" t="s">
        <v>305</v>
      </c>
      <c r="F12" s="147">
        <f t="shared" si="0"/>
        <v>12.59</v>
      </c>
      <c r="G12" s="148"/>
      <c r="H12" s="149"/>
      <c r="I12" s="149"/>
      <c r="J12" s="149"/>
      <c r="K12" s="149"/>
      <c r="L12" s="148"/>
      <c r="M12" s="148"/>
      <c r="N12" s="148"/>
      <c r="O12" s="148"/>
      <c r="P12" s="148"/>
      <c r="Q12" s="148"/>
      <c r="R12" s="148">
        <v>12.59</v>
      </c>
    </row>
    <row r="13" ht="30" customHeight="1" spans="1:18">
      <c r="A13" s="131" t="s">
        <v>168</v>
      </c>
      <c r="B13" s="131" t="s">
        <v>175</v>
      </c>
      <c r="C13" s="131" t="s">
        <v>180</v>
      </c>
      <c r="D13" s="146" t="s">
        <v>154</v>
      </c>
      <c r="E13" s="140" t="s">
        <v>306</v>
      </c>
      <c r="F13" s="147">
        <f t="shared" si="0"/>
        <v>2019.79</v>
      </c>
      <c r="G13" s="148"/>
      <c r="H13" s="149"/>
      <c r="I13" s="149">
        <v>27.31</v>
      </c>
      <c r="J13" s="149"/>
      <c r="K13" s="149"/>
      <c r="L13" s="148"/>
      <c r="M13" s="148"/>
      <c r="N13" s="149">
        <v>206.6</v>
      </c>
      <c r="O13" s="148"/>
      <c r="P13" s="148"/>
      <c r="Q13" s="148"/>
      <c r="R13" s="148">
        <v>1785.88</v>
      </c>
    </row>
    <row r="14" ht="30" customHeight="1" spans="1:18">
      <c r="A14" s="131" t="s">
        <v>168</v>
      </c>
      <c r="B14" s="131" t="s">
        <v>175</v>
      </c>
      <c r="C14" s="131" t="s">
        <v>183</v>
      </c>
      <c r="D14" s="146" t="s">
        <v>154</v>
      </c>
      <c r="E14" s="140" t="s">
        <v>307</v>
      </c>
      <c r="F14" s="147">
        <f t="shared" si="0"/>
        <v>247.35</v>
      </c>
      <c r="G14" s="148"/>
      <c r="H14" s="149"/>
      <c r="I14" s="149"/>
      <c r="J14" s="149"/>
      <c r="K14" s="149"/>
      <c r="L14" s="148"/>
      <c r="M14" s="148"/>
      <c r="N14" s="148">
        <v>59.2</v>
      </c>
      <c r="O14" s="148"/>
      <c r="P14" s="148"/>
      <c r="Q14" s="148"/>
      <c r="R14" s="148">
        <v>188.15</v>
      </c>
    </row>
    <row r="15" ht="30" customHeight="1" spans="1:18">
      <c r="A15" s="131" t="s">
        <v>168</v>
      </c>
      <c r="B15" s="131" t="s">
        <v>175</v>
      </c>
      <c r="C15" s="131" t="s">
        <v>172</v>
      </c>
      <c r="D15" s="146" t="s">
        <v>154</v>
      </c>
      <c r="E15" s="140" t="s">
        <v>308</v>
      </c>
      <c r="F15" s="147">
        <f t="shared" si="0"/>
        <v>595.22</v>
      </c>
      <c r="G15" s="148"/>
      <c r="H15" s="149"/>
      <c r="I15" s="149"/>
      <c r="J15" s="149"/>
      <c r="K15" s="149">
        <v>475.22</v>
      </c>
      <c r="L15" s="148"/>
      <c r="M15" s="148"/>
      <c r="N15" s="148"/>
      <c r="O15" s="148"/>
      <c r="P15" s="148"/>
      <c r="Q15" s="148"/>
      <c r="R15" s="148">
        <v>120</v>
      </c>
    </row>
    <row r="16" ht="30" customHeight="1" spans="1:18">
      <c r="A16" s="131" t="s">
        <v>168</v>
      </c>
      <c r="B16" s="131" t="s">
        <v>180</v>
      </c>
      <c r="C16" s="131" t="s">
        <v>175</v>
      </c>
      <c r="D16" s="146" t="s">
        <v>154</v>
      </c>
      <c r="E16" s="140" t="s">
        <v>309</v>
      </c>
      <c r="F16" s="147">
        <f t="shared" si="0"/>
        <v>46.33</v>
      </c>
      <c r="G16" s="148"/>
      <c r="H16" s="149"/>
      <c r="I16" s="149"/>
      <c r="J16" s="149"/>
      <c r="K16" s="149"/>
      <c r="L16" s="148"/>
      <c r="M16" s="148"/>
      <c r="N16" s="149">
        <v>8.6</v>
      </c>
      <c r="O16" s="148"/>
      <c r="P16" s="148"/>
      <c r="Q16" s="148"/>
      <c r="R16" s="149">
        <v>37.73</v>
      </c>
    </row>
    <row r="17" ht="30" customHeight="1" spans="1:18">
      <c r="A17" s="131" t="s">
        <v>168</v>
      </c>
      <c r="B17" s="131" t="s">
        <v>193</v>
      </c>
      <c r="C17" s="131" t="s">
        <v>169</v>
      </c>
      <c r="D17" s="146" t="s">
        <v>154</v>
      </c>
      <c r="E17" s="140" t="s">
        <v>311</v>
      </c>
      <c r="F17" s="147">
        <f t="shared" si="0"/>
        <v>1.26</v>
      </c>
      <c r="G17" s="148"/>
      <c r="H17" s="148"/>
      <c r="I17" s="148"/>
      <c r="J17" s="148"/>
      <c r="K17" s="148"/>
      <c r="L17" s="148"/>
      <c r="M17" s="148"/>
      <c r="N17" s="148"/>
      <c r="O17" s="148"/>
      <c r="P17" s="148"/>
      <c r="Q17" s="148"/>
      <c r="R17" s="149">
        <v>1.26</v>
      </c>
    </row>
    <row r="18" ht="30" customHeight="1" spans="1:18">
      <c r="A18" s="131" t="s">
        <v>168</v>
      </c>
      <c r="B18" s="131" t="s">
        <v>190</v>
      </c>
      <c r="C18" s="131" t="s">
        <v>169</v>
      </c>
      <c r="D18" s="146" t="s">
        <v>154</v>
      </c>
      <c r="E18" s="140" t="s">
        <v>310</v>
      </c>
      <c r="F18" s="147">
        <f t="shared" si="0"/>
        <v>17.75</v>
      </c>
      <c r="G18" s="148"/>
      <c r="H18" s="148"/>
      <c r="I18" s="148"/>
      <c r="J18" s="148"/>
      <c r="K18" s="148"/>
      <c r="L18" s="148"/>
      <c r="M18" s="148"/>
      <c r="N18" s="148"/>
      <c r="O18" s="148"/>
      <c r="P18" s="148"/>
      <c r="Q18" s="148"/>
      <c r="R18" s="149">
        <v>17.75</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275" right="0.275" top="0.275" bottom="0.275" header="0" footer="0"/>
  <pageSetup paperSize="9" scale="94"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workbookViewId="0">
      <selection activeCell="F9" sqref="F9:F14"/>
    </sheetView>
  </sheetViews>
  <sheetFormatPr defaultColWidth="10" defaultRowHeight="13.5"/>
  <cols>
    <col min="1" max="1" width="3.625" style="102" customWidth="1"/>
    <col min="2" max="2" width="4.625" style="102" customWidth="1"/>
    <col min="3" max="3" width="5.25" style="102" customWidth="1"/>
    <col min="4" max="4" width="8.5" style="102" customWidth="1"/>
    <col min="5" max="5" width="15.875" style="102" customWidth="1"/>
    <col min="6" max="6" width="9.625" style="102" customWidth="1"/>
    <col min="7" max="7" width="8.375" style="102" customWidth="1"/>
    <col min="8" max="16" width="7.125" style="102" customWidth="1"/>
    <col min="17" max="17" width="9.375" style="102" customWidth="1"/>
    <col min="18" max="18" width="8.5" style="102" customWidth="1"/>
    <col min="19" max="20" width="7.125" style="102" customWidth="1"/>
    <col min="21" max="22" width="9.75" style="102" customWidth="1"/>
    <col min="23" max="16384" width="10" style="102"/>
  </cols>
  <sheetData>
    <row r="1" ht="14.25" customHeight="1" spans="1:20">
      <c r="A1" s="87"/>
      <c r="S1" s="98" t="s">
        <v>329</v>
      </c>
      <c r="T1" s="98"/>
    </row>
    <row r="2" ht="31.7" customHeight="1" spans="1:20">
      <c r="A2" s="88" t="s">
        <v>18</v>
      </c>
      <c r="B2" s="88"/>
      <c r="C2" s="88"/>
      <c r="D2" s="88"/>
      <c r="E2" s="88"/>
      <c r="F2" s="88"/>
      <c r="G2" s="88"/>
      <c r="H2" s="88"/>
      <c r="I2" s="88"/>
      <c r="J2" s="88"/>
      <c r="K2" s="88"/>
      <c r="L2" s="88"/>
      <c r="M2" s="88"/>
      <c r="N2" s="88"/>
      <c r="O2" s="88"/>
      <c r="P2" s="88"/>
      <c r="Q2" s="88"/>
      <c r="R2" s="88"/>
      <c r="S2" s="88"/>
      <c r="T2" s="88"/>
    </row>
    <row r="3" ht="21.2" customHeight="1" spans="1:20">
      <c r="A3" s="89" t="s">
        <v>30</v>
      </c>
      <c r="B3" s="89"/>
      <c r="C3" s="89"/>
      <c r="D3" s="89"/>
      <c r="E3" s="89"/>
      <c r="F3" s="89"/>
      <c r="G3" s="89"/>
      <c r="H3" s="89"/>
      <c r="I3" s="89"/>
      <c r="J3" s="89"/>
      <c r="K3" s="89"/>
      <c r="L3" s="89"/>
      <c r="M3" s="89"/>
      <c r="N3" s="89"/>
      <c r="O3" s="89"/>
      <c r="P3" s="89"/>
      <c r="Q3" s="89"/>
      <c r="R3" s="89"/>
      <c r="S3" s="99" t="s">
        <v>31</v>
      </c>
      <c r="T3" s="99"/>
    </row>
    <row r="4" ht="24.95" customHeight="1" spans="1:20">
      <c r="A4" s="137" t="s">
        <v>157</v>
      </c>
      <c r="B4" s="137"/>
      <c r="C4" s="137"/>
      <c r="D4" s="137" t="s">
        <v>201</v>
      </c>
      <c r="E4" s="137" t="s">
        <v>202</v>
      </c>
      <c r="F4" s="137" t="s">
        <v>313</v>
      </c>
      <c r="G4" s="137" t="s">
        <v>205</v>
      </c>
      <c r="H4" s="137"/>
      <c r="I4" s="137"/>
      <c r="J4" s="137"/>
      <c r="K4" s="137"/>
      <c r="L4" s="137"/>
      <c r="M4" s="137"/>
      <c r="N4" s="137"/>
      <c r="O4" s="137"/>
      <c r="P4" s="137"/>
      <c r="Q4" s="137"/>
      <c r="R4" s="137" t="s">
        <v>208</v>
      </c>
      <c r="S4" s="137"/>
      <c r="T4" s="137"/>
    </row>
    <row r="5" ht="31.7" customHeight="1" spans="1:20">
      <c r="A5" s="137" t="s">
        <v>165</v>
      </c>
      <c r="B5" s="137" t="s">
        <v>166</v>
      </c>
      <c r="C5" s="137" t="s">
        <v>167</v>
      </c>
      <c r="D5" s="137"/>
      <c r="E5" s="137"/>
      <c r="F5" s="137"/>
      <c r="G5" s="137" t="s">
        <v>135</v>
      </c>
      <c r="H5" s="137" t="s">
        <v>330</v>
      </c>
      <c r="I5" s="137" t="s">
        <v>331</v>
      </c>
      <c r="J5" s="137" t="s">
        <v>332</v>
      </c>
      <c r="K5" s="137" t="s">
        <v>333</v>
      </c>
      <c r="L5" s="137" t="s">
        <v>334</v>
      </c>
      <c r="M5" s="137" t="s">
        <v>335</v>
      </c>
      <c r="N5" s="137" t="s">
        <v>336</v>
      </c>
      <c r="O5" s="137" t="s">
        <v>337</v>
      </c>
      <c r="P5" s="137" t="s">
        <v>338</v>
      </c>
      <c r="Q5" s="137" t="s">
        <v>339</v>
      </c>
      <c r="R5" s="137" t="s">
        <v>135</v>
      </c>
      <c r="S5" s="137" t="s">
        <v>244</v>
      </c>
      <c r="T5" s="137" t="s">
        <v>286</v>
      </c>
    </row>
    <row r="6" ht="19.9" customHeight="1" spans="1:20">
      <c r="A6" s="138"/>
      <c r="B6" s="138"/>
      <c r="C6" s="138"/>
      <c r="D6" s="138"/>
      <c r="E6" s="138" t="s">
        <v>135</v>
      </c>
      <c r="F6" s="139">
        <v>2114.34</v>
      </c>
      <c r="G6" s="139">
        <v>2114.34</v>
      </c>
      <c r="H6" s="139">
        <v>290</v>
      </c>
      <c r="I6" s="139">
        <v>0</v>
      </c>
      <c r="J6" s="139">
        <v>792.61</v>
      </c>
      <c r="K6" s="139">
        <v>0</v>
      </c>
      <c r="L6" s="139">
        <v>0</v>
      </c>
      <c r="M6" s="139">
        <v>0</v>
      </c>
      <c r="N6" s="139">
        <v>0</v>
      </c>
      <c r="O6" s="139">
        <v>0</v>
      </c>
      <c r="P6" s="139">
        <v>0</v>
      </c>
      <c r="Q6" s="139">
        <v>1031.73</v>
      </c>
      <c r="R6" s="139"/>
      <c r="S6" s="139"/>
      <c r="T6" s="139"/>
    </row>
    <row r="7" ht="19.9" customHeight="1" spans="1:20">
      <c r="A7" s="138"/>
      <c r="B7" s="138"/>
      <c r="C7" s="138"/>
      <c r="D7" s="138" t="s">
        <v>153</v>
      </c>
      <c r="E7" s="138" t="s">
        <v>4</v>
      </c>
      <c r="F7" s="139">
        <v>2114.34</v>
      </c>
      <c r="G7" s="139">
        <v>2114.34</v>
      </c>
      <c r="H7" s="139">
        <v>290</v>
      </c>
      <c r="I7" s="139">
        <v>0</v>
      </c>
      <c r="J7" s="139">
        <v>792.61</v>
      </c>
      <c r="K7" s="139">
        <v>0</v>
      </c>
      <c r="L7" s="139">
        <v>0</v>
      </c>
      <c r="M7" s="139">
        <v>0</v>
      </c>
      <c r="N7" s="139">
        <v>0</v>
      </c>
      <c r="O7" s="139">
        <v>0</v>
      </c>
      <c r="P7" s="139">
        <v>0</v>
      </c>
      <c r="Q7" s="139">
        <v>1031.73</v>
      </c>
      <c r="R7" s="139"/>
      <c r="S7" s="139"/>
      <c r="T7" s="139"/>
    </row>
    <row r="8" ht="19.9" customHeight="1" spans="1:20">
      <c r="A8" s="138"/>
      <c r="B8" s="138"/>
      <c r="C8" s="138"/>
      <c r="D8" s="138" t="s">
        <v>154</v>
      </c>
      <c r="E8" s="138" t="s">
        <v>155</v>
      </c>
      <c r="F8" s="139">
        <f>SUM(F9:F14)</f>
        <v>2114.34</v>
      </c>
      <c r="G8" s="139">
        <f t="shared" ref="G8:Q8" si="0">SUM(G9:G14)</f>
        <v>2114.34</v>
      </c>
      <c r="H8" s="139">
        <f t="shared" si="0"/>
        <v>290</v>
      </c>
      <c r="I8" s="139">
        <f t="shared" si="0"/>
        <v>0</v>
      </c>
      <c r="J8" s="139">
        <f t="shared" si="0"/>
        <v>792.61</v>
      </c>
      <c r="K8" s="139">
        <f t="shared" si="0"/>
        <v>0</v>
      </c>
      <c r="L8" s="139">
        <f t="shared" si="0"/>
        <v>0</v>
      </c>
      <c r="M8" s="139">
        <f t="shared" si="0"/>
        <v>0</v>
      </c>
      <c r="N8" s="139">
        <f t="shared" si="0"/>
        <v>0</v>
      </c>
      <c r="O8" s="139">
        <f t="shared" si="0"/>
        <v>0</v>
      </c>
      <c r="P8" s="139">
        <f t="shared" si="0"/>
        <v>0</v>
      </c>
      <c r="Q8" s="139">
        <f t="shared" si="0"/>
        <v>1031.73</v>
      </c>
      <c r="R8" s="139"/>
      <c r="S8" s="139"/>
      <c r="T8" s="139"/>
    </row>
    <row r="9" ht="19.9" customHeight="1" spans="1:20">
      <c r="A9" s="131" t="s">
        <v>168</v>
      </c>
      <c r="B9" s="131" t="s">
        <v>169</v>
      </c>
      <c r="C9" s="131" t="s">
        <v>169</v>
      </c>
      <c r="D9" s="138" t="s">
        <v>154</v>
      </c>
      <c r="E9" s="140" t="s">
        <v>302</v>
      </c>
      <c r="F9" s="141">
        <f t="shared" ref="F9:F14" si="1">+G9+R9</f>
        <v>271.03</v>
      </c>
      <c r="G9" s="141">
        <f t="shared" ref="G9:G14" si="2">SUM(H9:Q9)</f>
        <v>271.03</v>
      </c>
      <c r="H9" s="141">
        <v>260</v>
      </c>
      <c r="I9" s="141"/>
      <c r="J9" s="141"/>
      <c r="K9" s="141"/>
      <c r="L9" s="141"/>
      <c r="M9" s="141"/>
      <c r="N9" s="141"/>
      <c r="O9" s="141"/>
      <c r="P9" s="141"/>
      <c r="Q9" s="141">
        <v>11.03</v>
      </c>
      <c r="R9" s="141"/>
      <c r="S9" s="141"/>
      <c r="T9" s="141"/>
    </row>
    <row r="10" ht="27" customHeight="1" spans="1:20">
      <c r="A10" s="131" t="s">
        <v>168</v>
      </c>
      <c r="B10" s="131" t="s">
        <v>175</v>
      </c>
      <c r="C10" s="131" t="s">
        <v>172</v>
      </c>
      <c r="D10" s="138" t="s">
        <v>154</v>
      </c>
      <c r="E10" s="140" t="s">
        <v>308</v>
      </c>
      <c r="F10" s="141">
        <f t="shared" si="1"/>
        <v>30</v>
      </c>
      <c r="G10" s="141">
        <f t="shared" si="2"/>
        <v>30</v>
      </c>
      <c r="H10" s="141">
        <v>30</v>
      </c>
      <c r="I10" s="141"/>
      <c r="J10" s="141"/>
      <c r="K10" s="141"/>
      <c r="L10" s="141"/>
      <c r="M10" s="141"/>
      <c r="N10" s="141"/>
      <c r="O10" s="141"/>
      <c r="P10" s="141"/>
      <c r="Q10" s="141"/>
      <c r="R10" s="142"/>
      <c r="S10" s="142"/>
      <c r="T10" s="142"/>
    </row>
    <row r="11" ht="27" customHeight="1" spans="1:20">
      <c r="A11" s="131" t="s">
        <v>168</v>
      </c>
      <c r="B11" s="131" t="s">
        <v>175</v>
      </c>
      <c r="C11" s="131" t="s">
        <v>169</v>
      </c>
      <c r="D11" s="138" t="s">
        <v>154</v>
      </c>
      <c r="E11" s="140" t="s">
        <v>304</v>
      </c>
      <c r="F11" s="141">
        <f t="shared" si="1"/>
        <v>227.2</v>
      </c>
      <c r="G11" s="141">
        <f t="shared" si="2"/>
        <v>227.2</v>
      </c>
      <c r="H11" s="141"/>
      <c r="I11" s="141"/>
      <c r="J11" s="141"/>
      <c r="K11" s="141"/>
      <c r="L11" s="141"/>
      <c r="M11" s="141"/>
      <c r="N11" s="141"/>
      <c r="O11" s="141"/>
      <c r="P11" s="141"/>
      <c r="Q11" s="141">
        <f>45+182.2</f>
        <v>227.2</v>
      </c>
      <c r="R11" s="142"/>
      <c r="S11" s="142"/>
      <c r="T11" s="142"/>
    </row>
    <row r="12" ht="27" customHeight="1" spans="1:20">
      <c r="A12" s="131" t="s">
        <v>168</v>
      </c>
      <c r="B12" s="131" t="s">
        <v>175</v>
      </c>
      <c r="C12" s="131" t="s">
        <v>175</v>
      </c>
      <c r="D12" s="138" t="s">
        <v>154</v>
      </c>
      <c r="E12" s="140" t="s">
        <v>305</v>
      </c>
      <c r="F12" s="141">
        <f t="shared" si="1"/>
        <v>1276.61</v>
      </c>
      <c r="G12" s="141">
        <f t="shared" si="2"/>
        <v>1276.61</v>
      </c>
      <c r="H12" s="141"/>
      <c r="I12" s="141"/>
      <c r="J12" s="141">
        <v>792.61</v>
      </c>
      <c r="K12" s="141"/>
      <c r="L12" s="141"/>
      <c r="M12" s="141"/>
      <c r="N12" s="141"/>
      <c r="O12" s="141"/>
      <c r="P12" s="141"/>
      <c r="Q12" s="141">
        <v>484</v>
      </c>
      <c r="R12" s="142"/>
      <c r="S12" s="142"/>
      <c r="T12" s="142"/>
    </row>
    <row r="13" ht="27" customHeight="1" spans="1:20">
      <c r="A13" s="131" t="s">
        <v>168</v>
      </c>
      <c r="B13" s="131" t="s">
        <v>175</v>
      </c>
      <c r="C13" s="131" t="s">
        <v>183</v>
      </c>
      <c r="D13" s="138" t="s">
        <v>154</v>
      </c>
      <c r="E13" s="140" t="s">
        <v>307</v>
      </c>
      <c r="F13" s="141">
        <f t="shared" si="1"/>
        <v>243</v>
      </c>
      <c r="G13" s="141">
        <f t="shared" si="2"/>
        <v>243</v>
      </c>
      <c r="H13" s="141"/>
      <c r="I13" s="141"/>
      <c r="J13" s="141"/>
      <c r="K13" s="141"/>
      <c r="L13" s="141"/>
      <c r="M13" s="141"/>
      <c r="N13" s="141"/>
      <c r="O13" s="141"/>
      <c r="P13" s="141"/>
      <c r="Q13" s="141">
        <v>243</v>
      </c>
      <c r="R13" s="142"/>
      <c r="S13" s="142"/>
      <c r="T13" s="142"/>
    </row>
    <row r="14" ht="27" customHeight="1" spans="1:20">
      <c r="A14" s="131" t="s">
        <v>168</v>
      </c>
      <c r="B14" s="131" t="s">
        <v>180</v>
      </c>
      <c r="C14" s="131" t="s">
        <v>175</v>
      </c>
      <c r="D14" s="138" t="s">
        <v>154</v>
      </c>
      <c r="E14" s="140" t="s">
        <v>309</v>
      </c>
      <c r="F14" s="141">
        <f t="shared" si="1"/>
        <v>66.5</v>
      </c>
      <c r="G14" s="141">
        <f t="shared" si="2"/>
        <v>66.5</v>
      </c>
      <c r="H14" s="141"/>
      <c r="I14" s="141"/>
      <c r="J14" s="141"/>
      <c r="K14" s="141"/>
      <c r="L14" s="141"/>
      <c r="M14" s="141"/>
      <c r="N14" s="141"/>
      <c r="O14" s="141"/>
      <c r="P14" s="141"/>
      <c r="Q14" s="141">
        <v>66.5</v>
      </c>
      <c r="R14" s="142"/>
      <c r="S14" s="142"/>
      <c r="T14" s="142"/>
    </row>
  </sheetData>
  <mergeCells count="10">
    <mergeCell ref="S1:T1"/>
    <mergeCell ref="A2:T2"/>
    <mergeCell ref="A3:R3"/>
    <mergeCell ref="S3:T3"/>
    <mergeCell ref="A4:C4"/>
    <mergeCell ref="G4:Q4"/>
    <mergeCell ref="R4:T4"/>
    <mergeCell ref="D4:D5"/>
    <mergeCell ref="E4:E5"/>
    <mergeCell ref="F4:F5"/>
  </mergeCells>
  <printOptions horizontalCentered="1"/>
  <pageMargins left="0.275" right="0.275" top="0.275" bottom="0.275" header="0" footer="0"/>
  <pageSetup paperSize="9" scale="95"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0"/>
  <sheetViews>
    <sheetView workbookViewId="0">
      <selection activeCell="AG18" sqref="AG18"/>
    </sheetView>
  </sheetViews>
  <sheetFormatPr defaultColWidth="10" defaultRowHeight="13.5"/>
  <cols>
    <col min="1" max="1" width="5.25" style="102" customWidth="1"/>
    <col min="2" max="2" width="5.625" style="102" customWidth="1"/>
    <col min="3" max="3" width="5.875" style="102" customWidth="1"/>
    <col min="4" max="4" width="10.125" style="102" customWidth="1"/>
    <col min="5" max="5" width="18.125" style="102" customWidth="1"/>
    <col min="6" max="6" width="10.75" style="102" customWidth="1"/>
    <col min="7" max="8" width="7.125" style="102" customWidth="1"/>
    <col min="9" max="20" width="4.875" style="102" customWidth="1"/>
    <col min="21" max="21" width="7.125" style="102" customWidth="1"/>
    <col min="22" max="30" width="4.875" style="102" customWidth="1"/>
    <col min="31" max="31" width="7.125" style="102" customWidth="1"/>
    <col min="32" max="32" width="4.875" style="102" customWidth="1"/>
    <col min="33" max="33" width="9.625" style="102" customWidth="1"/>
    <col min="34" max="35" width="9.75" style="102" customWidth="1"/>
    <col min="36" max="16384" width="10" style="102"/>
  </cols>
  <sheetData>
    <row r="1" ht="12" customHeight="1" spans="1:33">
      <c r="A1" s="87"/>
      <c r="F1" s="87"/>
      <c r="AF1" s="98" t="s">
        <v>340</v>
      </c>
      <c r="AG1" s="98"/>
    </row>
    <row r="2" ht="38.45" customHeight="1" spans="1:33">
      <c r="A2" s="88" t="s">
        <v>19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ht="21.2" customHeight="1" spans="1:33">
      <c r="A3" s="89" t="s">
        <v>30</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99" t="s">
        <v>31</v>
      </c>
      <c r="AG3" s="99"/>
    </row>
    <row r="4" ht="21.95" customHeight="1" spans="1:33">
      <c r="A4" s="90" t="s">
        <v>157</v>
      </c>
      <c r="B4" s="90"/>
      <c r="C4" s="90"/>
      <c r="D4" s="90" t="s">
        <v>201</v>
      </c>
      <c r="E4" s="90" t="s">
        <v>202</v>
      </c>
      <c r="F4" s="90" t="s">
        <v>341</v>
      </c>
      <c r="G4" s="90" t="s">
        <v>342</v>
      </c>
      <c r="H4" s="90" t="s">
        <v>343</v>
      </c>
      <c r="I4" s="90" t="s">
        <v>344</v>
      </c>
      <c r="J4" s="90" t="s">
        <v>345</v>
      </c>
      <c r="K4" s="90" t="s">
        <v>346</v>
      </c>
      <c r="L4" s="90" t="s">
        <v>347</v>
      </c>
      <c r="M4" s="90" t="s">
        <v>348</v>
      </c>
      <c r="N4" s="90" t="s">
        <v>349</v>
      </c>
      <c r="O4" s="90" t="s">
        <v>350</v>
      </c>
      <c r="P4" s="90" t="s">
        <v>351</v>
      </c>
      <c r="Q4" s="90" t="s">
        <v>336</v>
      </c>
      <c r="R4" s="90" t="s">
        <v>338</v>
      </c>
      <c r="S4" s="90" t="s">
        <v>352</v>
      </c>
      <c r="T4" s="90" t="s">
        <v>331</v>
      </c>
      <c r="U4" s="90" t="s">
        <v>332</v>
      </c>
      <c r="V4" s="90" t="s">
        <v>335</v>
      </c>
      <c r="W4" s="90" t="s">
        <v>353</v>
      </c>
      <c r="X4" s="90" t="s">
        <v>354</v>
      </c>
      <c r="Y4" s="90" t="s">
        <v>355</v>
      </c>
      <c r="Z4" s="90" t="s">
        <v>356</v>
      </c>
      <c r="AA4" s="90" t="s">
        <v>334</v>
      </c>
      <c r="AB4" s="90" t="s">
        <v>357</v>
      </c>
      <c r="AC4" s="90" t="s">
        <v>358</v>
      </c>
      <c r="AD4" s="90" t="s">
        <v>337</v>
      </c>
      <c r="AE4" s="90" t="s">
        <v>359</v>
      </c>
      <c r="AF4" s="90" t="s">
        <v>360</v>
      </c>
      <c r="AG4" s="90" t="s">
        <v>339</v>
      </c>
    </row>
    <row r="5" ht="31" customHeight="1" spans="1:33">
      <c r="A5" s="90" t="s">
        <v>165</v>
      </c>
      <c r="B5" s="90" t="s">
        <v>166</v>
      </c>
      <c r="C5" s="90" t="s">
        <v>167</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row>
    <row r="6" ht="19.9" customHeight="1" spans="1:33">
      <c r="A6" s="91"/>
      <c r="B6" s="93"/>
      <c r="C6" s="93"/>
      <c r="D6" s="93"/>
      <c r="E6" s="93" t="s">
        <v>135</v>
      </c>
      <c r="F6" s="92">
        <v>2114.34</v>
      </c>
      <c r="G6" s="92">
        <v>260</v>
      </c>
      <c r="H6" s="92">
        <v>30</v>
      </c>
      <c r="I6" s="92"/>
      <c r="J6" s="92"/>
      <c r="K6" s="92"/>
      <c r="L6" s="92"/>
      <c r="M6" s="92"/>
      <c r="N6" s="92"/>
      <c r="O6" s="92"/>
      <c r="P6" s="92"/>
      <c r="Q6" s="92"/>
      <c r="R6" s="92"/>
      <c r="S6" s="92"/>
      <c r="T6" s="92"/>
      <c r="U6" s="92">
        <v>792.61</v>
      </c>
      <c r="V6" s="92"/>
      <c r="W6" s="92"/>
      <c r="X6" s="92"/>
      <c r="Y6" s="92"/>
      <c r="Z6" s="92"/>
      <c r="AA6" s="92"/>
      <c r="AB6" s="92"/>
      <c r="AC6" s="92"/>
      <c r="AD6" s="92"/>
      <c r="AE6" s="92">
        <v>11.03</v>
      </c>
      <c r="AF6" s="92"/>
      <c r="AG6" s="92">
        <v>1020.7</v>
      </c>
    </row>
    <row r="7" ht="19.9" customHeight="1" spans="1:33">
      <c r="A7" s="91"/>
      <c r="B7" s="91"/>
      <c r="C7" s="91"/>
      <c r="D7" s="91" t="s">
        <v>153</v>
      </c>
      <c r="E7" s="91" t="s">
        <v>4</v>
      </c>
      <c r="F7" s="92">
        <v>2114.34</v>
      </c>
      <c r="G7" s="92">
        <v>260</v>
      </c>
      <c r="H7" s="92">
        <v>30</v>
      </c>
      <c r="I7" s="92"/>
      <c r="J7" s="92"/>
      <c r="K7" s="92"/>
      <c r="L7" s="92"/>
      <c r="M7" s="92"/>
      <c r="N7" s="92"/>
      <c r="O7" s="92"/>
      <c r="P7" s="92"/>
      <c r="Q7" s="92"/>
      <c r="R7" s="92"/>
      <c r="S7" s="92"/>
      <c r="T7" s="92"/>
      <c r="U7" s="92">
        <v>792.61</v>
      </c>
      <c r="V7" s="92"/>
      <c r="W7" s="92"/>
      <c r="X7" s="92"/>
      <c r="Y7" s="92"/>
      <c r="Z7" s="92"/>
      <c r="AA7" s="92"/>
      <c r="AB7" s="92"/>
      <c r="AC7" s="92"/>
      <c r="AD7" s="92"/>
      <c r="AE7" s="92">
        <v>11.03</v>
      </c>
      <c r="AF7" s="92"/>
      <c r="AG7" s="92">
        <v>1020.7</v>
      </c>
    </row>
    <row r="8" ht="19.9" customHeight="1" spans="1:33">
      <c r="A8" s="129"/>
      <c r="B8" s="129"/>
      <c r="C8" s="129"/>
      <c r="D8" s="129" t="s">
        <v>154</v>
      </c>
      <c r="E8" s="129" t="s">
        <v>155</v>
      </c>
      <c r="F8" s="130">
        <f>SUM(F9:F14)</f>
        <v>2114.34</v>
      </c>
      <c r="G8" s="130">
        <f>SUM(G9:G14)</f>
        <v>260</v>
      </c>
      <c r="H8" s="130">
        <f>SUM(H9:H14)</f>
        <v>30</v>
      </c>
      <c r="I8" s="130"/>
      <c r="J8" s="130"/>
      <c r="K8" s="130"/>
      <c r="L8" s="130"/>
      <c r="M8" s="130"/>
      <c r="N8" s="130"/>
      <c r="O8" s="130"/>
      <c r="P8" s="130"/>
      <c r="Q8" s="130"/>
      <c r="R8" s="130"/>
      <c r="S8" s="130"/>
      <c r="T8" s="130"/>
      <c r="U8" s="130">
        <f>SUM(U9:U14)</f>
        <v>792.61</v>
      </c>
      <c r="V8" s="130"/>
      <c r="W8" s="130"/>
      <c r="X8" s="130"/>
      <c r="Y8" s="130"/>
      <c r="Z8" s="130"/>
      <c r="AA8" s="130"/>
      <c r="AB8" s="130"/>
      <c r="AC8" s="130"/>
      <c r="AD8" s="130"/>
      <c r="AE8" s="130">
        <f>SUM(AE9:AE14)</f>
        <v>11.03</v>
      </c>
      <c r="AF8" s="130"/>
      <c r="AG8" s="130">
        <f>SUM(AG9:AG14)</f>
        <v>1020.7</v>
      </c>
    </row>
    <row r="9" ht="19.9" customHeight="1" spans="1:33">
      <c r="A9" s="131" t="s">
        <v>168</v>
      </c>
      <c r="B9" s="131" t="s">
        <v>169</v>
      </c>
      <c r="C9" s="131" t="s">
        <v>169</v>
      </c>
      <c r="D9" s="132" t="s">
        <v>218</v>
      </c>
      <c r="E9" s="132" t="s">
        <v>171</v>
      </c>
      <c r="F9" s="133">
        <f t="shared" ref="F9:F14" si="0">SUM(G9:AG9)</f>
        <v>271.03</v>
      </c>
      <c r="G9" s="133">
        <v>260</v>
      </c>
      <c r="H9" s="133"/>
      <c r="I9" s="133"/>
      <c r="J9" s="133"/>
      <c r="K9" s="133"/>
      <c r="L9" s="133"/>
      <c r="M9" s="133"/>
      <c r="N9" s="133"/>
      <c r="O9" s="133"/>
      <c r="P9" s="133"/>
      <c r="Q9" s="133"/>
      <c r="R9" s="133"/>
      <c r="S9" s="133"/>
      <c r="T9" s="133"/>
      <c r="U9" s="133"/>
      <c r="V9" s="133"/>
      <c r="W9" s="133"/>
      <c r="X9" s="133"/>
      <c r="Y9" s="133"/>
      <c r="Z9" s="133"/>
      <c r="AA9" s="133"/>
      <c r="AB9" s="133"/>
      <c r="AC9" s="133"/>
      <c r="AD9" s="133"/>
      <c r="AE9" s="133">
        <v>11.03</v>
      </c>
      <c r="AF9" s="133"/>
      <c r="AG9" s="133"/>
    </row>
    <row r="10" spans="1:33">
      <c r="A10" s="134" t="s">
        <v>168</v>
      </c>
      <c r="B10" s="134" t="s">
        <v>175</v>
      </c>
      <c r="C10" s="134" t="s">
        <v>169</v>
      </c>
      <c r="D10" s="132" t="s">
        <v>218</v>
      </c>
      <c r="E10" s="134" t="s">
        <v>304</v>
      </c>
      <c r="F10" s="133">
        <f t="shared" si="0"/>
        <v>227.2</v>
      </c>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3">
        <v>227.2</v>
      </c>
    </row>
    <row r="11" spans="1:33">
      <c r="A11" s="134" t="s">
        <v>168</v>
      </c>
      <c r="B11" s="134" t="s">
        <v>175</v>
      </c>
      <c r="C11" s="134" t="s">
        <v>175</v>
      </c>
      <c r="D11" s="132" t="s">
        <v>218</v>
      </c>
      <c r="E11" s="134" t="s">
        <v>305</v>
      </c>
      <c r="F11" s="133">
        <f t="shared" si="0"/>
        <v>1276.61</v>
      </c>
      <c r="G11" s="135"/>
      <c r="H11" s="135"/>
      <c r="I11" s="135"/>
      <c r="J11" s="135"/>
      <c r="K11" s="135"/>
      <c r="L11" s="135"/>
      <c r="M11" s="135"/>
      <c r="N11" s="135"/>
      <c r="O11" s="135"/>
      <c r="P11" s="135"/>
      <c r="Q11" s="135"/>
      <c r="R11" s="135"/>
      <c r="S11" s="135"/>
      <c r="T11" s="135"/>
      <c r="U11" s="133">
        <v>792.61</v>
      </c>
      <c r="V11" s="135"/>
      <c r="W11" s="135"/>
      <c r="X11" s="135"/>
      <c r="Y11" s="135"/>
      <c r="Z11" s="135"/>
      <c r="AA11" s="135"/>
      <c r="AB11" s="135"/>
      <c r="AC11" s="135"/>
      <c r="AD11" s="135"/>
      <c r="AE11" s="135"/>
      <c r="AF11" s="135"/>
      <c r="AG11" s="133">
        <v>484</v>
      </c>
    </row>
    <row r="12" spans="1:33">
      <c r="A12" s="134" t="s">
        <v>168</v>
      </c>
      <c r="B12" s="134" t="s">
        <v>175</v>
      </c>
      <c r="C12" s="134" t="s">
        <v>183</v>
      </c>
      <c r="D12" s="132" t="s">
        <v>218</v>
      </c>
      <c r="E12" s="134" t="s">
        <v>307</v>
      </c>
      <c r="F12" s="133">
        <f t="shared" si="0"/>
        <v>243</v>
      </c>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3">
        <v>243</v>
      </c>
    </row>
    <row r="13" spans="1:33">
      <c r="A13" s="134" t="s">
        <v>168</v>
      </c>
      <c r="B13" s="134" t="s">
        <v>175</v>
      </c>
      <c r="C13" s="134" t="s">
        <v>172</v>
      </c>
      <c r="D13" s="132" t="s">
        <v>218</v>
      </c>
      <c r="E13" s="134" t="s">
        <v>308</v>
      </c>
      <c r="F13" s="133">
        <f t="shared" si="0"/>
        <v>30</v>
      </c>
      <c r="G13" s="135"/>
      <c r="H13" s="133">
        <v>30</v>
      </c>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3"/>
    </row>
    <row r="14" spans="1:33">
      <c r="A14" s="134" t="s">
        <v>168</v>
      </c>
      <c r="B14" s="134" t="s">
        <v>180</v>
      </c>
      <c r="C14" s="134" t="s">
        <v>175</v>
      </c>
      <c r="D14" s="132" t="s">
        <v>218</v>
      </c>
      <c r="E14" s="134" t="s">
        <v>309</v>
      </c>
      <c r="F14" s="133">
        <f t="shared" si="0"/>
        <v>66.5</v>
      </c>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3">
        <v>66.5</v>
      </c>
    </row>
    <row r="15" spans="1:33">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row>
    <row r="16" spans="1:33">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row>
    <row r="17" spans="1:33">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row>
    <row r="18" spans="1:33">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row>
    <row r="19" spans="1:33">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row>
    <row r="20" spans="1:33">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row>
    <row r="21" spans="1:33">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row>
    <row r="22" spans="1:33">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row>
    <row r="23" spans="1:33">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row>
    <row r="24" spans="1:33">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row>
    <row r="25" spans="1:33">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row>
    <row r="26" spans="1:33">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row>
    <row r="27" spans="1:33">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row>
    <row r="29" spans="1:33">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row>
    <row r="30" spans="1:33">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275" right="0.275" top="0.275" bottom="0.275" header="0" footer="0"/>
  <pageSetup paperSize="9" scale="72"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24" sqref="G24"/>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4.25" customHeight="1" spans="1:8">
      <c r="A1" s="5"/>
      <c r="G1" s="119" t="s">
        <v>361</v>
      </c>
      <c r="H1" s="119"/>
    </row>
    <row r="2" ht="29.45" customHeight="1" spans="1:8">
      <c r="A2" s="120" t="s">
        <v>20</v>
      </c>
      <c r="B2" s="120"/>
      <c r="C2" s="120"/>
      <c r="D2" s="120"/>
      <c r="E2" s="120"/>
      <c r="F2" s="120"/>
      <c r="G2" s="120"/>
      <c r="H2" s="120"/>
    </row>
    <row r="3" ht="21.2" customHeight="1" spans="1:8">
      <c r="A3" s="121" t="s">
        <v>30</v>
      </c>
      <c r="B3" s="121"/>
      <c r="C3" s="121"/>
      <c r="D3" s="121"/>
      <c r="E3" s="121"/>
      <c r="F3" s="121"/>
      <c r="G3" s="121"/>
      <c r="H3" s="28" t="s">
        <v>31</v>
      </c>
    </row>
    <row r="4" ht="20.45" customHeight="1" spans="1:8">
      <c r="A4" s="122" t="s">
        <v>362</v>
      </c>
      <c r="B4" s="122" t="s">
        <v>363</v>
      </c>
      <c r="C4" s="122" t="s">
        <v>364</v>
      </c>
      <c r="D4" s="122" t="s">
        <v>365</v>
      </c>
      <c r="E4" s="122" t="s">
        <v>366</v>
      </c>
      <c r="F4" s="122"/>
      <c r="G4" s="122"/>
      <c r="H4" s="122" t="s">
        <v>367</v>
      </c>
    </row>
    <row r="5" ht="22.7" customHeight="1" spans="1:8">
      <c r="A5" s="122"/>
      <c r="B5" s="122"/>
      <c r="C5" s="122"/>
      <c r="D5" s="122"/>
      <c r="E5" s="122" t="s">
        <v>137</v>
      </c>
      <c r="F5" s="122" t="s">
        <v>368</v>
      </c>
      <c r="G5" s="122" t="s">
        <v>369</v>
      </c>
      <c r="H5" s="122"/>
    </row>
    <row r="6" ht="19.9" customHeight="1" spans="1:8">
      <c r="A6" s="123"/>
      <c r="B6" s="123" t="s">
        <v>135</v>
      </c>
      <c r="C6" s="124">
        <v>0</v>
      </c>
      <c r="D6" s="124"/>
      <c r="E6" s="124"/>
      <c r="F6" s="124"/>
      <c r="G6" s="124"/>
      <c r="H6" s="124"/>
    </row>
    <row r="7" ht="19.9" customHeight="1" spans="1:8">
      <c r="A7" s="125" t="s">
        <v>153</v>
      </c>
      <c r="B7" s="125" t="s">
        <v>4</v>
      </c>
      <c r="C7" s="124">
        <v>0</v>
      </c>
      <c r="D7" s="124"/>
      <c r="E7" s="124"/>
      <c r="F7" s="124"/>
      <c r="G7" s="124"/>
      <c r="H7" s="124"/>
    </row>
    <row r="8" ht="19.9" customHeight="1" spans="1:8">
      <c r="A8" s="126" t="s">
        <v>154</v>
      </c>
      <c r="B8" s="126" t="s">
        <v>155</v>
      </c>
      <c r="C8" s="127">
        <v>0</v>
      </c>
      <c r="D8" s="127"/>
      <c r="E8" s="128"/>
      <c r="F8" s="127"/>
      <c r="G8" s="127"/>
      <c r="H8" s="127"/>
    </row>
  </sheetData>
  <mergeCells count="9">
    <mergeCell ref="G1:H1"/>
    <mergeCell ref="A2:H2"/>
    <mergeCell ref="A3:G3"/>
    <mergeCell ref="E4:G4"/>
    <mergeCell ref="A4:A5"/>
    <mergeCell ref="B4:B5"/>
    <mergeCell ref="C4:C5"/>
    <mergeCell ref="D4:D5"/>
    <mergeCell ref="H4:H5"/>
  </mergeCells>
  <printOptions horizontalCentered="1"/>
  <pageMargins left="0.0784722222222222" right="0.0784722222222222" top="0.275" bottom="0.0784722222222222" header="0" footer="0"/>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35" sqref="G35"/>
    </sheetView>
  </sheetViews>
  <sheetFormatPr defaultColWidth="10" defaultRowHeight="13.5" outlineLevelCol="7"/>
  <cols>
    <col min="1" max="1" width="11.375" style="102" customWidth="1"/>
    <col min="2" max="2" width="24.875" style="102" customWidth="1"/>
    <col min="3" max="3" width="16.125" style="102" customWidth="1"/>
    <col min="4" max="4" width="12.875" style="102" customWidth="1"/>
    <col min="5" max="5" width="12.75" style="102" customWidth="1"/>
    <col min="6" max="6" width="13.875" style="102" customWidth="1"/>
    <col min="7" max="7" width="14.125" style="102" customWidth="1"/>
    <col min="8" max="8" width="16.25" style="102" customWidth="1"/>
    <col min="9" max="9" width="9.75" style="102" customWidth="1"/>
    <col min="10" max="16384" width="10" style="102"/>
  </cols>
  <sheetData>
    <row r="1" ht="14.25" customHeight="1" spans="1:8">
      <c r="A1" s="87"/>
      <c r="G1" s="98" t="s">
        <v>370</v>
      </c>
      <c r="H1" s="98"/>
    </row>
    <row r="2" ht="33.95" customHeight="1" spans="1:8">
      <c r="A2" s="88" t="s">
        <v>21</v>
      </c>
      <c r="B2" s="88"/>
      <c r="C2" s="88"/>
      <c r="D2" s="88"/>
      <c r="E2" s="88"/>
      <c r="F2" s="88"/>
      <c r="G2" s="88"/>
      <c r="H2" s="88"/>
    </row>
    <row r="3" ht="21.2" customHeight="1" spans="1:8">
      <c r="A3" s="89" t="s">
        <v>30</v>
      </c>
      <c r="B3" s="89"/>
      <c r="C3" s="89"/>
      <c r="D3" s="89"/>
      <c r="E3" s="89"/>
      <c r="F3" s="89"/>
      <c r="G3" s="89"/>
      <c r="H3" s="99" t="s">
        <v>31</v>
      </c>
    </row>
    <row r="4" ht="20.45" customHeight="1" spans="1:8">
      <c r="A4" s="90" t="s">
        <v>158</v>
      </c>
      <c r="B4" s="90" t="s">
        <v>159</v>
      </c>
      <c r="C4" s="90" t="s">
        <v>135</v>
      </c>
      <c r="D4" s="90" t="s">
        <v>371</v>
      </c>
      <c r="E4" s="90"/>
      <c r="F4" s="90"/>
      <c r="G4" s="90"/>
      <c r="H4" s="90" t="s">
        <v>161</v>
      </c>
    </row>
    <row r="5" ht="17.25" customHeight="1" spans="1:8">
      <c r="A5" s="90"/>
      <c r="B5" s="90"/>
      <c r="C5" s="90"/>
      <c r="D5" s="90" t="s">
        <v>137</v>
      </c>
      <c r="E5" s="90" t="s">
        <v>242</v>
      </c>
      <c r="F5" s="90"/>
      <c r="G5" s="90" t="s">
        <v>243</v>
      </c>
      <c r="H5" s="90"/>
    </row>
    <row r="6" ht="24.2" customHeight="1" spans="1:8">
      <c r="A6" s="90"/>
      <c r="B6" s="90"/>
      <c r="C6" s="90"/>
      <c r="D6" s="90"/>
      <c r="E6" s="90" t="s">
        <v>221</v>
      </c>
      <c r="F6" s="90" t="s">
        <v>212</v>
      </c>
      <c r="G6" s="90"/>
      <c r="H6" s="90"/>
    </row>
    <row r="7" ht="19.9" customHeight="1" spans="1:8">
      <c r="A7" s="112"/>
      <c r="B7" s="113" t="s">
        <v>135</v>
      </c>
      <c r="C7" s="114">
        <v>0</v>
      </c>
      <c r="D7" s="114"/>
      <c r="E7" s="114"/>
      <c r="F7" s="114"/>
      <c r="G7" s="114"/>
      <c r="H7" s="114"/>
    </row>
    <row r="8" ht="19.9" customHeight="1" spans="1:8">
      <c r="A8" s="115"/>
      <c r="B8" s="115"/>
      <c r="C8" s="114"/>
      <c r="D8" s="114"/>
      <c r="E8" s="114"/>
      <c r="F8" s="114"/>
      <c r="G8" s="114"/>
      <c r="H8" s="114"/>
    </row>
    <row r="9" ht="19.9" customHeight="1" spans="1:8">
      <c r="A9" s="115"/>
      <c r="B9" s="115"/>
      <c r="C9" s="114"/>
      <c r="D9" s="114"/>
      <c r="E9" s="114"/>
      <c r="F9" s="114"/>
      <c r="G9" s="114"/>
      <c r="H9" s="114"/>
    </row>
    <row r="10" ht="19.9" customHeight="1" spans="1:8">
      <c r="A10" s="115"/>
      <c r="B10" s="115"/>
      <c r="C10" s="114"/>
      <c r="D10" s="114"/>
      <c r="E10" s="114"/>
      <c r="F10" s="114"/>
      <c r="G10" s="114"/>
      <c r="H10" s="114"/>
    </row>
    <row r="11" ht="19.9" customHeight="1" spans="1:8">
      <c r="A11" s="115"/>
      <c r="B11" s="115"/>
      <c r="C11" s="114"/>
      <c r="D11" s="114"/>
      <c r="E11" s="114"/>
      <c r="F11" s="114"/>
      <c r="G11" s="114"/>
      <c r="H11" s="114"/>
    </row>
    <row r="12" ht="19.9" customHeight="1" spans="1:8">
      <c r="A12" s="116"/>
      <c r="B12" s="116"/>
      <c r="C12" s="117"/>
      <c r="D12" s="117"/>
      <c r="E12" s="118"/>
      <c r="F12" s="118"/>
      <c r="G12" s="118"/>
      <c r="H12" s="118"/>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275" bottom="0.0784722222222222" header="0" footer="0"/>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H17" sqref="H17"/>
    </sheetView>
  </sheetViews>
  <sheetFormatPr defaultColWidth="10" defaultRowHeight="13.5"/>
  <cols>
    <col min="1" max="1" width="4.5" style="102" customWidth="1"/>
    <col min="2" max="2" width="4.75" style="102" customWidth="1"/>
    <col min="3" max="3" width="5" style="102" customWidth="1"/>
    <col min="4" max="4" width="6.625" style="102" customWidth="1"/>
    <col min="5" max="5" width="16.375" style="102" customWidth="1"/>
    <col min="6" max="6" width="11.75" style="102" customWidth="1"/>
    <col min="7" max="20" width="7.125" style="102" customWidth="1"/>
    <col min="21" max="22" width="9.75" style="102" customWidth="1"/>
    <col min="23" max="16384" width="10" style="102"/>
  </cols>
  <sheetData>
    <row r="1" ht="14.25" customHeight="1" spans="1:20">
      <c r="A1" s="87"/>
      <c r="S1" s="98" t="s">
        <v>372</v>
      </c>
      <c r="T1" s="98"/>
    </row>
    <row r="2" ht="41.45" customHeight="1" spans="1:17">
      <c r="A2" s="88" t="s">
        <v>22</v>
      </c>
      <c r="B2" s="88"/>
      <c r="C2" s="88"/>
      <c r="D2" s="88"/>
      <c r="E2" s="88"/>
      <c r="F2" s="88"/>
      <c r="G2" s="88"/>
      <c r="H2" s="88"/>
      <c r="I2" s="88"/>
      <c r="J2" s="88"/>
      <c r="K2" s="88"/>
      <c r="L2" s="88"/>
      <c r="M2" s="88"/>
      <c r="N2" s="88"/>
      <c r="O2" s="88"/>
      <c r="P2" s="88"/>
      <c r="Q2" s="88"/>
    </row>
    <row r="3" ht="21.2" customHeight="1" spans="1:20">
      <c r="A3" s="89" t="s">
        <v>30</v>
      </c>
      <c r="B3" s="89"/>
      <c r="C3" s="89"/>
      <c r="D3" s="89"/>
      <c r="E3" s="89"/>
      <c r="F3" s="89"/>
      <c r="G3" s="89"/>
      <c r="H3" s="89"/>
      <c r="I3" s="89"/>
      <c r="J3" s="89"/>
      <c r="K3" s="89"/>
      <c r="L3" s="89"/>
      <c r="M3" s="89"/>
      <c r="N3" s="89"/>
      <c r="O3" s="89"/>
      <c r="P3" s="89"/>
      <c r="Q3" s="89"/>
      <c r="R3" s="89"/>
      <c r="S3" s="99" t="s">
        <v>31</v>
      </c>
      <c r="T3" s="99"/>
    </row>
    <row r="4" ht="24.2" customHeight="1" spans="1:20">
      <c r="A4" s="90" t="s">
        <v>157</v>
      </c>
      <c r="B4" s="90"/>
      <c r="C4" s="90"/>
      <c r="D4" s="90" t="s">
        <v>201</v>
      </c>
      <c r="E4" s="90" t="s">
        <v>202</v>
      </c>
      <c r="F4" s="90" t="s">
        <v>203</v>
      </c>
      <c r="G4" s="90" t="s">
        <v>204</v>
      </c>
      <c r="H4" s="90" t="s">
        <v>205</v>
      </c>
      <c r="I4" s="90" t="s">
        <v>206</v>
      </c>
      <c r="J4" s="90" t="s">
        <v>207</v>
      </c>
      <c r="K4" s="90" t="s">
        <v>208</v>
      </c>
      <c r="L4" s="90" t="s">
        <v>209</v>
      </c>
      <c r="M4" s="90" t="s">
        <v>210</v>
      </c>
      <c r="N4" s="90" t="s">
        <v>211</v>
      </c>
      <c r="O4" s="90" t="s">
        <v>212</v>
      </c>
      <c r="P4" s="90" t="s">
        <v>213</v>
      </c>
      <c r="Q4" s="90" t="s">
        <v>214</v>
      </c>
      <c r="R4" s="90" t="s">
        <v>215</v>
      </c>
      <c r="S4" s="90" t="s">
        <v>216</v>
      </c>
      <c r="T4" s="90" t="s">
        <v>217</v>
      </c>
    </row>
    <row r="5" ht="17.25" customHeight="1" spans="1:20">
      <c r="A5" s="90" t="s">
        <v>165</v>
      </c>
      <c r="B5" s="90" t="s">
        <v>166</v>
      </c>
      <c r="C5" s="90" t="s">
        <v>167</v>
      </c>
      <c r="D5" s="90"/>
      <c r="E5" s="90"/>
      <c r="F5" s="90"/>
      <c r="G5" s="90"/>
      <c r="H5" s="90"/>
      <c r="I5" s="90"/>
      <c r="J5" s="90"/>
      <c r="K5" s="90"/>
      <c r="L5" s="90"/>
      <c r="M5" s="90"/>
      <c r="N5" s="90"/>
      <c r="O5" s="90"/>
      <c r="P5" s="90"/>
      <c r="Q5" s="90"/>
      <c r="R5" s="90"/>
      <c r="S5" s="90"/>
      <c r="T5" s="90"/>
    </row>
    <row r="6" ht="19.9" customHeight="1" spans="1:20">
      <c r="A6" s="103"/>
      <c r="B6" s="103"/>
      <c r="C6" s="103"/>
      <c r="D6" s="103"/>
      <c r="E6" s="103" t="s">
        <v>135</v>
      </c>
      <c r="F6" s="105">
        <v>0</v>
      </c>
      <c r="G6" s="105"/>
      <c r="H6" s="105"/>
      <c r="I6" s="105"/>
      <c r="J6" s="105"/>
      <c r="K6" s="105"/>
      <c r="L6" s="105"/>
      <c r="M6" s="105"/>
      <c r="N6" s="105"/>
      <c r="O6" s="105"/>
      <c r="P6" s="105"/>
      <c r="Q6" s="105"/>
      <c r="R6" s="105"/>
      <c r="S6" s="105"/>
      <c r="T6" s="105"/>
    </row>
    <row r="7" ht="19.9" customHeight="1" spans="1:20">
      <c r="A7" s="103"/>
      <c r="B7" s="103"/>
      <c r="C7" s="103"/>
      <c r="D7" s="106"/>
      <c r="E7" s="106"/>
      <c r="F7" s="105"/>
      <c r="G7" s="105"/>
      <c r="H7" s="105"/>
      <c r="I7" s="105"/>
      <c r="J7" s="105"/>
      <c r="K7" s="105"/>
      <c r="L7" s="105"/>
      <c r="M7" s="105"/>
      <c r="N7" s="105"/>
      <c r="O7" s="105"/>
      <c r="P7" s="105"/>
      <c r="Q7" s="105"/>
      <c r="R7" s="105"/>
      <c r="S7" s="105"/>
      <c r="T7" s="105"/>
    </row>
    <row r="8" ht="19.9" customHeight="1" spans="1:20">
      <c r="A8" s="103"/>
      <c r="B8" s="103"/>
      <c r="C8" s="103"/>
      <c r="D8" s="106"/>
      <c r="E8" s="106"/>
      <c r="F8" s="105"/>
      <c r="G8" s="105"/>
      <c r="H8" s="105"/>
      <c r="I8" s="105"/>
      <c r="J8" s="105"/>
      <c r="K8" s="105"/>
      <c r="L8" s="105"/>
      <c r="M8" s="105"/>
      <c r="N8" s="105"/>
      <c r="O8" s="105"/>
      <c r="P8" s="105"/>
      <c r="Q8" s="105"/>
      <c r="R8" s="105"/>
      <c r="S8" s="105"/>
      <c r="T8" s="105"/>
    </row>
    <row r="9" ht="19.9" customHeight="1" spans="1:20">
      <c r="A9" s="110"/>
      <c r="B9" s="110"/>
      <c r="C9" s="110"/>
      <c r="D9" s="107"/>
      <c r="E9" s="111"/>
      <c r="F9" s="108"/>
      <c r="G9" s="108"/>
      <c r="H9" s="108"/>
      <c r="I9" s="108"/>
      <c r="J9" s="108"/>
      <c r="K9" s="108"/>
      <c r="L9" s="108"/>
      <c r="M9" s="108"/>
      <c r="N9" s="108"/>
      <c r="O9" s="108"/>
      <c r="P9" s="108"/>
      <c r="Q9" s="108"/>
      <c r="R9" s="108"/>
      <c r="S9" s="108"/>
      <c r="T9" s="108"/>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275" right="0.275" top="0.275" bottom="0.0784722222222222" header="0" footer="0"/>
  <pageSetup paperSize="9" scale="97"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J17" sqref="J17"/>
    </sheetView>
  </sheetViews>
  <sheetFormatPr defaultColWidth="10" defaultRowHeight="13.5"/>
  <cols>
    <col min="1" max="1" width="3.75" style="102" customWidth="1"/>
    <col min="2" max="3" width="3.875" style="102" customWidth="1"/>
    <col min="4" max="4" width="6.75" style="102" customWidth="1"/>
    <col min="5" max="5" width="15.875" style="102" customWidth="1"/>
    <col min="6" max="6" width="9.25" style="102" customWidth="1"/>
    <col min="7" max="20" width="7.125" style="102" customWidth="1"/>
    <col min="21" max="22" width="9.75" style="102" customWidth="1"/>
    <col min="23" max="16384" width="10" style="102"/>
  </cols>
  <sheetData>
    <row r="1" ht="14.25" customHeight="1" spans="1:20">
      <c r="A1" s="87"/>
      <c r="S1" s="98" t="s">
        <v>373</v>
      </c>
      <c r="T1" s="98"/>
    </row>
    <row r="2" ht="41.45" customHeight="1" spans="1:20">
      <c r="A2" s="88" t="s">
        <v>23</v>
      </c>
      <c r="B2" s="88"/>
      <c r="C2" s="88"/>
      <c r="D2" s="88"/>
      <c r="E2" s="88"/>
      <c r="F2" s="88"/>
      <c r="G2" s="88"/>
      <c r="H2" s="88"/>
      <c r="I2" s="88"/>
      <c r="J2" s="88"/>
      <c r="K2" s="88"/>
      <c r="L2" s="88"/>
      <c r="M2" s="88"/>
      <c r="N2" s="88"/>
      <c r="O2" s="88"/>
      <c r="P2" s="88"/>
      <c r="Q2" s="88"/>
      <c r="R2" s="88"/>
      <c r="S2" s="88"/>
      <c r="T2" s="88"/>
    </row>
    <row r="3" ht="18.75" customHeight="1" spans="1:20">
      <c r="A3" s="89" t="s">
        <v>30</v>
      </c>
      <c r="B3" s="89"/>
      <c r="C3" s="89"/>
      <c r="D3" s="89"/>
      <c r="E3" s="89"/>
      <c r="F3" s="89"/>
      <c r="G3" s="89"/>
      <c r="H3" s="89"/>
      <c r="I3" s="89"/>
      <c r="J3" s="89"/>
      <c r="K3" s="89"/>
      <c r="L3" s="89"/>
      <c r="M3" s="89"/>
      <c r="N3" s="89"/>
      <c r="O3" s="89"/>
      <c r="P3" s="89"/>
      <c r="Q3" s="89"/>
      <c r="R3" s="89"/>
      <c r="S3" s="99" t="s">
        <v>31</v>
      </c>
      <c r="T3" s="99"/>
    </row>
    <row r="4" ht="25.7" customHeight="1" spans="1:20">
      <c r="A4" s="90" t="s">
        <v>157</v>
      </c>
      <c r="B4" s="90"/>
      <c r="C4" s="90"/>
      <c r="D4" s="90" t="s">
        <v>201</v>
      </c>
      <c r="E4" s="90" t="s">
        <v>202</v>
      </c>
      <c r="F4" s="90" t="s">
        <v>220</v>
      </c>
      <c r="G4" s="90" t="s">
        <v>160</v>
      </c>
      <c r="H4" s="90"/>
      <c r="I4" s="90"/>
      <c r="J4" s="90"/>
      <c r="K4" s="90" t="s">
        <v>161</v>
      </c>
      <c r="L4" s="90"/>
      <c r="M4" s="90"/>
      <c r="N4" s="90"/>
      <c r="O4" s="90"/>
      <c r="P4" s="90"/>
      <c r="Q4" s="90"/>
      <c r="R4" s="90"/>
      <c r="S4" s="90"/>
      <c r="T4" s="90"/>
    </row>
    <row r="5" ht="43.7" customHeight="1" spans="1:20">
      <c r="A5" s="90" t="s">
        <v>165</v>
      </c>
      <c r="B5" s="90" t="s">
        <v>166</v>
      </c>
      <c r="C5" s="90" t="s">
        <v>167</v>
      </c>
      <c r="D5" s="90"/>
      <c r="E5" s="90"/>
      <c r="F5" s="90"/>
      <c r="G5" s="90" t="s">
        <v>135</v>
      </c>
      <c r="H5" s="90" t="s">
        <v>221</v>
      </c>
      <c r="I5" s="90" t="s">
        <v>222</v>
      </c>
      <c r="J5" s="90" t="s">
        <v>212</v>
      </c>
      <c r="K5" s="90" t="s">
        <v>135</v>
      </c>
      <c r="L5" s="90" t="s">
        <v>224</v>
      </c>
      <c r="M5" s="90" t="s">
        <v>225</v>
      </c>
      <c r="N5" s="90" t="s">
        <v>214</v>
      </c>
      <c r="O5" s="90" t="s">
        <v>226</v>
      </c>
      <c r="P5" s="90" t="s">
        <v>227</v>
      </c>
      <c r="Q5" s="90" t="s">
        <v>228</v>
      </c>
      <c r="R5" s="90" t="s">
        <v>210</v>
      </c>
      <c r="S5" s="90" t="s">
        <v>213</v>
      </c>
      <c r="T5" s="90" t="s">
        <v>217</v>
      </c>
    </row>
    <row r="6" ht="19.9" customHeight="1" spans="1:20">
      <c r="A6" s="103"/>
      <c r="B6" s="103"/>
      <c r="C6" s="103"/>
      <c r="D6" s="103"/>
      <c r="E6" s="103" t="s">
        <v>135</v>
      </c>
      <c r="F6" s="105">
        <v>0</v>
      </c>
      <c r="G6" s="105"/>
      <c r="H6" s="105"/>
      <c r="I6" s="105"/>
      <c r="J6" s="105"/>
      <c r="K6" s="105"/>
      <c r="L6" s="105"/>
      <c r="M6" s="105"/>
      <c r="N6" s="105"/>
      <c r="O6" s="105"/>
      <c r="P6" s="105"/>
      <c r="Q6" s="105"/>
      <c r="R6" s="105"/>
      <c r="S6" s="105"/>
      <c r="T6" s="105"/>
    </row>
    <row r="7" ht="19.9" customHeight="1" spans="1:20">
      <c r="A7" s="103"/>
      <c r="B7" s="103"/>
      <c r="C7" s="103"/>
      <c r="D7" s="106"/>
      <c r="E7" s="106"/>
      <c r="F7" s="105"/>
      <c r="G7" s="105"/>
      <c r="H7" s="105"/>
      <c r="I7" s="105"/>
      <c r="J7" s="105"/>
      <c r="K7" s="105"/>
      <c r="L7" s="105"/>
      <c r="M7" s="105"/>
      <c r="N7" s="105"/>
      <c r="O7" s="105"/>
      <c r="P7" s="105"/>
      <c r="Q7" s="105"/>
      <c r="R7" s="105"/>
      <c r="S7" s="105"/>
      <c r="T7" s="105"/>
    </row>
    <row r="8" ht="19.9" customHeight="1" spans="1:20">
      <c r="A8" s="103"/>
      <c r="B8" s="103"/>
      <c r="C8" s="103"/>
      <c r="D8" s="106"/>
      <c r="E8" s="106"/>
      <c r="F8" s="105"/>
      <c r="G8" s="105"/>
      <c r="H8" s="105"/>
      <c r="I8" s="105"/>
      <c r="J8" s="105"/>
      <c r="K8" s="105"/>
      <c r="L8" s="105"/>
      <c r="M8" s="105"/>
      <c r="N8" s="105"/>
      <c r="O8" s="105"/>
      <c r="P8" s="105"/>
      <c r="Q8" s="105"/>
      <c r="R8" s="105"/>
      <c r="S8" s="105"/>
      <c r="T8" s="105"/>
    </row>
    <row r="9" ht="19.9" customHeight="1" spans="1:20">
      <c r="A9" s="110"/>
      <c r="B9" s="110"/>
      <c r="C9" s="110"/>
      <c r="D9" s="107"/>
      <c r="E9" s="111"/>
      <c r="F9" s="109"/>
      <c r="G9" s="108"/>
      <c r="H9" s="108"/>
      <c r="I9" s="108"/>
      <c r="J9" s="108"/>
      <c r="K9" s="108"/>
      <c r="L9" s="108"/>
      <c r="M9" s="108"/>
      <c r="N9" s="108"/>
      <c r="O9" s="108"/>
      <c r="P9" s="108"/>
      <c r="Q9" s="108"/>
      <c r="R9" s="108"/>
      <c r="S9" s="108"/>
      <c r="T9" s="108"/>
    </row>
  </sheetData>
  <mergeCells count="10">
    <mergeCell ref="S1:T1"/>
    <mergeCell ref="A2:T2"/>
    <mergeCell ref="A3:R3"/>
    <mergeCell ref="S3:T3"/>
    <mergeCell ref="A4:C4"/>
    <mergeCell ref="G4:J4"/>
    <mergeCell ref="K4:T4"/>
    <mergeCell ref="D4:D5"/>
    <mergeCell ref="E4:E5"/>
    <mergeCell ref="F4:F5"/>
  </mergeCells>
  <printOptions horizontalCentered="1"/>
  <pageMargins left="0.0784722222222222" right="0.0784722222222222" top="0.275" bottom="0.0784722222222222"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tabSelected="1" workbookViewId="0">
      <selection activeCell="D11" sqref="D11"/>
    </sheetView>
  </sheetViews>
  <sheetFormatPr defaultColWidth="10" defaultRowHeight="13.5" outlineLevelCol="1"/>
  <cols>
    <col min="1" max="1" width="7.375" style="102" customWidth="1"/>
    <col min="2" max="2" width="78" style="102" customWidth="1"/>
    <col min="3" max="16384" width="10" style="102"/>
  </cols>
  <sheetData>
    <row r="1" ht="28.7" customHeight="1" spans="1:2">
      <c r="A1" s="220" t="s">
        <v>5</v>
      </c>
      <c r="B1" s="220"/>
    </row>
    <row r="2" ht="21.95" customHeight="1" spans="1:2">
      <c r="A2" s="220"/>
      <c r="B2" s="220"/>
    </row>
    <row r="3" ht="25" customHeight="1" spans="1:2">
      <c r="A3" s="115" t="s">
        <v>6</v>
      </c>
      <c r="B3" s="115"/>
    </row>
    <row r="4" ht="25" customHeight="1" spans="1:2">
      <c r="A4" s="221">
        <v>1</v>
      </c>
      <c r="B4" s="222" t="s">
        <v>7</v>
      </c>
    </row>
    <row r="5" ht="25" customHeight="1" spans="1:2">
      <c r="A5" s="221">
        <v>2</v>
      </c>
      <c r="B5" s="222" t="s">
        <v>8</v>
      </c>
    </row>
    <row r="6" ht="25" customHeight="1" spans="1:2">
      <c r="A6" s="221">
        <v>3</v>
      </c>
      <c r="B6" s="222" t="s">
        <v>9</v>
      </c>
    </row>
    <row r="7" ht="25" customHeight="1" spans="1:2">
      <c r="A7" s="221">
        <v>4</v>
      </c>
      <c r="B7" s="222" t="s">
        <v>10</v>
      </c>
    </row>
    <row r="8" ht="25" customHeight="1" spans="1:2">
      <c r="A8" s="221">
        <v>5</v>
      </c>
      <c r="B8" s="222" t="s">
        <v>11</v>
      </c>
    </row>
    <row r="9" ht="25" customHeight="1" spans="1:2">
      <c r="A9" s="221">
        <v>6</v>
      </c>
      <c r="B9" s="222" t="s">
        <v>12</v>
      </c>
    </row>
    <row r="10" ht="25" customHeight="1" spans="1:2">
      <c r="A10" s="221">
        <v>7</v>
      </c>
      <c r="B10" s="222" t="s">
        <v>13</v>
      </c>
    </row>
    <row r="11" ht="25" customHeight="1" spans="1:2">
      <c r="A11" s="221">
        <v>8</v>
      </c>
      <c r="B11" s="222" t="s">
        <v>14</v>
      </c>
    </row>
    <row r="12" ht="25" customHeight="1" spans="1:2">
      <c r="A12" s="221">
        <v>9</v>
      </c>
      <c r="B12" s="222" t="s">
        <v>15</v>
      </c>
    </row>
    <row r="13" ht="25" customHeight="1" spans="1:2">
      <c r="A13" s="221">
        <v>10</v>
      </c>
      <c r="B13" s="222" t="s">
        <v>16</v>
      </c>
    </row>
    <row r="14" ht="25" customHeight="1" spans="1:2">
      <c r="A14" s="221">
        <v>11</v>
      </c>
      <c r="B14" s="222" t="s">
        <v>17</v>
      </c>
    </row>
    <row r="15" ht="25" customHeight="1" spans="1:2">
      <c r="A15" s="221">
        <v>12</v>
      </c>
      <c r="B15" s="222" t="s">
        <v>18</v>
      </c>
    </row>
    <row r="16" ht="25" customHeight="1" spans="1:2">
      <c r="A16" s="221">
        <v>13</v>
      </c>
      <c r="B16" s="222" t="s">
        <v>19</v>
      </c>
    </row>
    <row r="17" ht="25" customHeight="1" spans="1:2">
      <c r="A17" s="221">
        <v>14</v>
      </c>
      <c r="B17" s="222" t="s">
        <v>20</v>
      </c>
    </row>
    <row r="18" ht="25" customHeight="1" spans="1:2">
      <c r="A18" s="221">
        <v>15</v>
      </c>
      <c r="B18" s="222" t="s">
        <v>21</v>
      </c>
    </row>
    <row r="19" ht="25" customHeight="1" spans="1:2">
      <c r="A19" s="221">
        <v>16</v>
      </c>
      <c r="B19" s="222" t="s">
        <v>22</v>
      </c>
    </row>
    <row r="20" ht="25" customHeight="1" spans="1:2">
      <c r="A20" s="221">
        <v>17</v>
      </c>
      <c r="B20" s="222" t="s">
        <v>23</v>
      </c>
    </row>
    <row r="21" ht="25" customHeight="1" spans="1:2">
      <c r="A21" s="221">
        <v>18</v>
      </c>
      <c r="B21" s="222" t="s">
        <v>24</v>
      </c>
    </row>
    <row r="22" ht="25" customHeight="1" spans="1:2">
      <c r="A22" s="221">
        <v>19</v>
      </c>
      <c r="B22" s="222" t="s">
        <v>25</v>
      </c>
    </row>
    <row r="23" ht="25" customHeight="1" spans="1:2">
      <c r="A23" s="221">
        <v>20</v>
      </c>
      <c r="B23" s="222" t="s">
        <v>26</v>
      </c>
    </row>
    <row r="24" ht="25" customHeight="1" spans="1:2">
      <c r="A24" s="221">
        <v>21</v>
      </c>
      <c r="B24" s="222" t="s">
        <v>27</v>
      </c>
    </row>
    <row r="25" ht="25" customHeight="1" spans="1:2">
      <c r="A25" s="221">
        <v>22</v>
      </c>
      <c r="B25" s="222" t="s">
        <v>28</v>
      </c>
    </row>
  </sheetData>
  <mergeCells count="2">
    <mergeCell ref="A3:B3"/>
    <mergeCell ref="A1:B2"/>
  </mergeCells>
  <printOptions horizontalCentered="1"/>
  <pageMargins left="0.393055555555556" right="0.393055555555556" top="0.66875" bottom="0.66875" header="0" footer="0"/>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19" sqref="D19"/>
    </sheetView>
  </sheetViews>
  <sheetFormatPr defaultColWidth="10" defaultRowHeight="13.5" outlineLevelCol="7"/>
  <cols>
    <col min="1" max="1" width="11.125" style="102" customWidth="1"/>
    <col min="2" max="2" width="25.375" style="102" customWidth="1"/>
    <col min="3" max="3" width="15.375" style="102" customWidth="1"/>
    <col min="4" max="4" width="12.75" style="102" customWidth="1"/>
    <col min="5" max="5" width="16.375" style="102" customWidth="1"/>
    <col min="6" max="6" width="14.125" style="102" customWidth="1"/>
    <col min="7" max="7" width="15.375" style="102" customWidth="1"/>
    <col min="8" max="8" width="17.625" style="102" customWidth="1"/>
    <col min="9" max="9" width="9.75" style="102" customWidth="1"/>
    <col min="10" max="16384" width="10" style="102"/>
  </cols>
  <sheetData>
    <row r="1" ht="14.25" customHeight="1" spans="1:8">
      <c r="A1" s="87"/>
      <c r="H1" s="98" t="s">
        <v>374</v>
      </c>
    </row>
    <row r="2" ht="33.95" customHeight="1" spans="1:8">
      <c r="A2" s="88" t="s">
        <v>375</v>
      </c>
      <c r="B2" s="88"/>
      <c r="C2" s="88"/>
      <c r="D2" s="88"/>
      <c r="E2" s="88"/>
      <c r="F2" s="88"/>
      <c r="G2" s="88"/>
      <c r="H2" s="88"/>
    </row>
    <row r="3" ht="21.2" customHeight="1" spans="1:8">
      <c r="A3" s="89" t="s">
        <v>30</v>
      </c>
      <c r="B3" s="89"/>
      <c r="C3" s="89"/>
      <c r="D3" s="89"/>
      <c r="E3" s="89"/>
      <c r="F3" s="89"/>
      <c r="G3" s="89"/>
      <c r="H3" s="99" t="s">
        <v>31</v>
      </c>
    </row>
    <row r="4" ht="17.25" customHeight="1" spans="1:8">
      <c r="A4" s="90" t="s">
        <v>158</v>
      </c>
      <c r="B4" s="90" t="s">
        <v>159</v>
      </c>
      <c r="C4" s="90" t="s">
        <v>135</v>
      </c>
      <c r="D4" s="90" t="s">
        <v>376</v>
      </c>
      <c r="E4" s="90"/>
      <c r="F4" s="90"/>
      <c r="G4" s="90"/>
      <c r="H4" s="90" t="s">
        <v>161</v>
      </c>
    </row>
    <row r="5" ht="20.45" customHeight="1" spans="1:8">
      <c r="A5" s="90"/>
      <c r="B5" s="90"/>
      <c r="C5" s="90"/>
      <c r="D5" s="90" t="s">
        <v>137</v>
      </c>
      <c r="E5" s="90" t="s">
        <v>242</v>
      </c>
      <c r="F5" s="90"/>
      <c r="G5" s="90" t="s">
        <v>243</v>
      </c>
      <c r="H5" s="90"/>
    </row>
    <row r="6" ht="20.45" customHeight="1" spans="1:8">
      <c r="A6" s="90"/>
      <c r="B6" s="90"/>
      <c r="C6" s="90"/>
      <c r="D6" s="90"/>
      <c r="E6" s="90" t="s">
        <v>221</v>
      </c>
      <c r="F6" s="90" t="s">
        <v>212</v>
      </c>
      <c r="G6" s="90"/>
      <c r="H6" s="90"/>
    </row>
    <row r="7" ht="19.9" customHeight="1" spans="1:8">
      <c r="A7" s="103"/>
      <c r="B7" s="104" t="s">
        <v>135</v>
      </c>
      <c r="C7" s="105">
        <v>0</v>
      </c>
      <c r="D7" s="105"/>
      <c r="E7" s="105"/>
      <c r="F7" s="105"/>
      <c r="G7" s="105"/>
      <c r="H7" s="105"/>
    </row>
    <row r="8" ht="19.9" customHeight="1" spans="1:8">
      <c r="A8" s="106"/>
      <c r="B8" s="106"/>
      <c r="C8" s="105"/>
      <c r="D8" s="105"/>
      <c r="E8" s="105"/>
      <c r="F8" s="105"/>
      <c r="G8" s="105"/>
      <c r="H8" s="105"/>
    </row>
    <row r="9" ht="19.9" customHeight="1" spans="1:8">
      <c r="A9" s="106"/>
      <c r="B9" s="106"/>
      <c r="C9" s="105"/>
      <c r="D9" s="105"/>
      <c r="E9" s="105"/>
      <c r="F9" s="105"/>
      <c r="G9" s="105"/>
      <c r="H9" s="105"/>
    </row>
    <row r="10" ht="19.9" customHeight="1" spans="1:8">
      <c r="A10" s="106"/>
      <c r="B10" s="106"/>
      <c r="C10" s="105"/>
      <c r="D10" s="105"/>
      <c r="E10" s="105"/>
      <c r="F10" s="105"/>
      <c r="G10" s="105"/>
      <c r="H10" s="105"/>
    </row>
    <row r="11" ht="19.9" customHeight="1" spans="1:8">
      <c r="A11" s="106"/>
      <c r="B11" s="106"/>
      <c r="C11" s="105"/>
      <c r="D11" s="105"/>
      <c r="E11" s="105"/>
      <c r="F11" s="105"/>
      <c r="G11" s="105"/>
      <c r="H11" s="105"/>
    </row>
    <row r="12" ht="19.9" customHeight="1" spans="1:8">
      <c r="A12" s="107"/>
      <c r="B12" s="107"/>
      <c r="C12" s="108"/>
      <c r="D12" s="108"/>
      <c r="E12" s="109"/>
      <c r="F12" s="109"/>
      <c r="G12" s="109"/>
      <c r="H12" s="109"/>
    </row>
  </sheetData>
  <mergeCells count="10">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275" bottom="0.0784722222222222" header="0" footer="0"/>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opLeftCell="B1" workbookViewId="0">
      <selection activeCell="K25" sqref="K25"/>
    </sheetView>
  </sheetViews>
  <sheetFormatPr defaultColWidth="10" defaultRowHeight="13.5" outlineLevelCol="7"/>
  <cols>
    <col min="1" max="1" width="10.75" style="102" customWidth="1"/>
    <col min="2" max="2" width="22.75" style="102" customWidth="1"/>
    <col min="3" max="3" width="19.25" style="102" customWidth="1"/>
    <col min="4" max="4" width="16.75" style="102" customWidth="1"/>
    <col min="5" max="6" width="16.375" style="102" customWidth="1"/>
    <col min="7" max="8" width="17.625" style="102" customWidth="1"/>
    <col min="9" max="9" width="9.75" style="102" customWidth="1"/>
    <col min="10" max="16384" width="10" style="102"/>
  </cols>
  <sheetData>
    <row r="1" ht="14.25" customHeight="1" spans="1:8">
      <c r="A1" s="87"/>
      <c r="H1" s="98" t="s">
        <v>377</v>
      </c>
    </row>
    <row r="2" ht="33.95" customHeight="1" spans="1:8">
      <c r="A2" s="88" t="s">
        <v>25</v>
      </c>
      <c r="B2" s="88"/>
      <c r="C2" s="88"/>
      <c r="D2" s="88"/>
      <c r="E2" s="88"/>
      <c r="F2" s="88"/>
      <c r="G2" s="88"/>
      <c r="H2" s="88"/>
    </row>
    <row r="3" ht="21.2" customHeight="1" spans="1:8">
      <c r="A3" s="89" t="s">
        <v>30</v>
      </c>
      <c r="B3" s="89"/>
      <c r="C3" s="89"/>
      <c r="D3" s="89"/>
      <c r="E3" s="89"/>
      <c r="F3" s="89"/>
      <c r="G3" s="89"/>
      <c r="H3" s="99" t="s">
        <v>31</v>
      </c>
    </row>
    <row r="4" ht="18" customHeight="1" spans="1:8">
      <c r="A4" s="90" t="s">
        <v>158</v>
      </c>
      <c r="B4" s="90" t="s">
        <v>159</v>
      </c>
      <c r="C4" s="90" t="s">
        <v>135</v>
      </c>
      <c r="D4" s="90" t="s">
        <v>378</v>
      </c>
      <c r="E4" s="90"/>
      <c r="F4" s="90"/>
      <c r="G4" s="90"/>
      <c r="H4" s="90" t="s">
        <v>161</v>
      </c>
    </row>
    <row r="5" ht="16.5" customHeight="1" spans="1:8">
      <c r="A5" s="90"/>
      <c r="B5" s="90"/>
      <c r="C5" s="90"/>
      <c r="D5" s="90" t="s">
        <v>137</v>
      </c>
      <c r="E5" s="90" t="s">
        <v>242</v>
      </c>
      <c r="F5" s="90"/>
      <c r="G5" s="90" t="s">
        <v>243</v>
      </c>
      <c r="H5" s="90"/>
    </row>
    <row r="6" ht="21.2" customHeight="1" spans="1:8">
      <c r="A6" s="90"/>
      <c r="B6" s="90"/>
      <c r="C6" s="90"/>
      <c r="D6" s="90"/>
      <c r="E6" s="90" t="s">
        <v>221</v>
      </c>
      <c r="F6" s="90" t="s">
        <v>212</v>
      </c>
      <c r="G6" s="90"/>
      <c r="H6" s="90"/>
    </row>
    <row r="7" ht="19.9" customHeight="1" spans="1:8">
      <c r="A7" s="103"/>
      <c r="B7" s="104" t="s">
        <v>135</v>
      </c>
      <c r="C7" s="105">
        <v>0</v>
      </c>
      <c r="D7" s="105"/>
      <c r="E7" s="105"/>
      <c r="F7" s="105"/>
      <c r="G7" s="105"/>
      <c r="H7" s="105"/>
    </row>
    <row r="8" ht="19.9" customHeight="1" spans="1:8">
      <c r="A8" s="106"/>
      <c r="B8" s="106"/>
      <c r="C8" s="105"/>
      <c r="D8" s="105"/>
      <c r="E8" s="105"/>
      <c r="F8" s="105"/>
      <c r="G8" s="105"/>
      <c r="H8" s="105"/>
    </row>
    <row r="9" ht="19.9" customHeight="1" spans="1:8">
      <c r="A9" s="106"/>
      <c r="B9" s="106"/>
      <c r="C9" s="105"/>
      <c r="D9" s="105"/>
      <c r="E9" s="105"/>
      <c r="F9" s="105"/>
      <c r="G9" s="105"/>
      <c r="H9" s="105"/>
    </row>
    <row r="10" ht="19.9" customHeight="1" spans="1:8">
      <c r="A10" s="106"/>
      <c r="B10" s="106"/>
      <c r="C10" s="105"/>
      <c r="D10" s="105"/>
      <c r="E10" s="105"/>
      <c r="F10" s="105"/>
      <c r="G10" s="105"/>
      <c r="H10" s="105"/>
    </row>
    <row r="11" ht="19.9" customHeight="1" spans="1:8">
      <c r="A11" s="106"/>
      <c r="B11" s="106"/>
      <c r="C11" s="105"/>
      <c r="D11" s="105"/>
      <c r="E11" s="105"/>
      <c r="F11" s="105"/>
      <c r="G11" s="105"/>
      <c r="H11" s="105"/>
    </row>
    <row r="12" ht="19.9" customHeight="1" spans="1:8">
      <c r="A12" s="107"/>
      <c r="B12" s="107"/>
      <c r="C12" s="108"/>
      <c r="D12" s="108"/>
      <c r="E12" s="109"/>
      <c r="F12" s="109"/>
      <c r="G12" s="109"/>
      <c r="H12" s="109"/>
    </row>
  </sheetData>
  <mergeCells count="10">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275" bottom="0.0784722222222222" header="0" footer="0"/>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opLeftCell="A19" workbookViewId="0">
      <selection activeCell="Q12" sqref="Q12"/>
    </sheetView>
  </sheetViews>
  <sheetFormatPr defaultColWidth="10" defaultRowHeight="13.5"/>
  <cols>
    <col min="1" max="1" width="10" style="86" customWidth="1"/>
    <col min="2" max="2" width="29.5" style="86" customWidth="1"/>
    <col min="3" max="3" width="13.25" style="86" customWidth="1"/>
    <col min="4" max="4" width="10" style="86" customWidth="1"/>
    <col min="5" max="5" width="10.5" style="86" customWidth="1"/>
    <col min="6" max="12" width="7.75" style="86" customWidth="1"/>
    <col min="13" max="13" width="9.75" style="86" customWidth="1"/>
    <col min="14" max="14" width="7.75" style="86" customWidth="1"/>
    <col min="15" max="18" width="9.75" style="86" customWidth="1"/>
    <col min="19" max="16384" width="10" style="86"/>
  </cols>
  <sheetData>
    <row r="1" ht="14.25" customHeight="1" spans="1:14">
      <c r="A1" s="87"/>
      <c r="M1" s="98" t="s">
        <v>379</v>
      </c>
      <c r="N1" s="98"/>
    </row>
    <row r="2" ht="39.95" customHeight="1" spans="1:14">
      <c r="A2" s="88" t="s">
        <v>26</v>
      </c>
      <c r="B2" s="88"/>
      <c r="C2" s="88"/>
      <c r="D2" s="88"/>
      <c r="E2" s="88"/>
      <c r="F2" s="88"/>
      <c r="G2" s="88"/>
      <c r="H2" s="88"/>
      <c r="I2" s="88"/>
      <c r="J2" s="88"/>
      <c r="K2" s="88"/>
      <c r="L2" s="88"/>
      <c r="M2" s="88"/>
      <c r="N2" s="88"/>
    </row>
    <row r="3" ht="15.75" customHeight="1" spans="1:14">
      <c r="A3" s="89" t="s">
        <v>30</v>
      </c>
      <c r="B3" s="89"/>
      <c r="C3" s="89"/>
      <c r="D3" s="89"/>
      <c r="E3" s="89"/>
      <c r="F3" s="89"/>
      <c r="G3" s="89"/>
      <c r="H3" s="89"/>
      <c r="I3" s="89"/>
      <c r="J3" s="89"/>
      <c r="K3" s="89"/>
      <c r="L3" s="89"/>
      <c r="M3" s="99" t="s">
        <v>31</v>
      </c>
      <c r="N3" s="99"/>
    </row>
    <row r="4" ht="22.7" customHeight="1" spans="1:14">
      <c r="A4" s="90" t="s">
        <v>201</v>
      </c>
      <c r="B4" s="90" t="s">
        <v>380</v>
      </c>
      <c r="C4" s="90" t="s">
        <v>381</v>
      </c>
      <c r="D4" s="90"/>
      <c r="E4" s="90"/>
      <c r="F4" s="90"/>
      <c r="G4" s="90"/>
      <c r="H4" s="90"/>
      <c r="I4" s="90"/>
      <c r="J4" s="90"/>
      <c r="K4" s="90"/>
      <c r="L4" s="90"/>
      <c r="M4" s="90" t="s">
        <v>382</v>
      </c>
      <c r="N4" s="90"/>
    </row>
    <row r="5" ht="27.95" customHeight="1" spans="1:14">
      <c r="A5" s="90"/>
      <c r="B5" s="90"/>
      <c r="C5" s="90" t="s">
        <v>383</v>
      </c>
      <c r="D5" s="90" t="s">
        <v>138</v>
      </c>
      <c r="E5" s="90"/>
      <c r="F5" s="90"/>
      <c r="G5" s="90"/>
      <c r="H5" s="90"/>
      <c r="I5" s="90"/>
      <c r="J5" s="90" t="s">
        <v>384</v>
      </c>
      <c r="K5" s="90" t="s">
        <v>140</v>
      </c>
      <c r="L5" s="90" t="s">
        <v>141</v>
      </c>
      <c r="M5" s="90" t="s">
        <v>385</v>
      </c>
      <c r="N5" s="90" t="s">
        <v>386</v>
      </c>
    </row>
    <row r="6" ht="39.2" customHeight="1" spans="1:14">
      <c r="A6" s="90"/>
      <c r="B6" s="90"/>
      <c r="C6" s="90"/>
      <c r="D6" s="90" t="s">
        <v>387</v>
      </c>
      <c r="E6" s="90" t="s">
        <v>388</v>
      </c>
      <c r="F6" s="90" t="s">
        <v>389</v>
      </c>
      <c r="G6" s="90" t="s">
        <v>390</v>
      </c>
      <c r="H6" s="90" t="s">
        <v>391</v>
      </c>
      <c r="I6" s="90" t="s">
        <v>392</v>
      </c>
      <c r="J6" s="90"/>
      <c r="K6" s="90"/>
      <c r="L6" s="90"/>
      <c r="M6" s="90"/>
      <c r="N6" s="90"/>
    </row>
    <row r="7" ht="19.9" customHeight="1" spans="1:14">
      <c r="A7" s="91"/>
      <c r="B7" s="91" t="s">
        <v>135</v>
      </c>
      <c r="C7" s="92">
        <v>16516.19</v>
      </c>
      <c r="D7" s="92">
        <v>16516.19</v>
      </c>
      <c r="E7" s="92">
        <v>16516.19</v>
      </c>
      <c r="F7" s="92"/>
      <c r="G7" s="92"/>
      <c r="H7" s="92"/>
      <c r="I7" s="92"/>
      <c r="J7" s="92"/>
      <c r="K7" s="92"/>
      <c r="L7" s="92"/>
      <c r="M7" s="92">
        <v>16516.19</v>
      </c>
      <c r="N7" s="100"/>
    </row>
    <row r="8" ht="19.9" customHeight="1" spans="1:14">
      <c r="A8" s="91" t="s">
        <v>153</v>
      </c>
      <c r="B8" s="91" t="s">
        <v>4</v>
      </c>
      <c r="C8" s="92">
        <f>SUM(C9:C19)</f>
        <v>16516.19</v>
      </c>
      <c r="D8" s="92">
        <f>SUM(D9:D19)</f>
        <v>16516.19</v>
      </c>
      <c r="E8" s="92">
        <f>SUM(E9:E19)</f>
        <v>16516.19</v>
      </c>
      <c r="F8" s="92"/>
      <c r="G8" s="92"/>
      <c r="H8" s="92"/>
      <c r="I8" s="92"/>
      <c r="J8" s="92"/>
      <c r="K8" s="92"/>
      <c r="L8" s="92"/>
      <c r="M8" s="92">
        <f>SUM(M9:M19)</f>
        <v>16516.19</v>
      </c>
      <c r="N8" s="100"/>
    </row>
    <row r="9" s="86" customFormat="1" ht="27" customHeight="1" spans="1:14">
      <c r="A9" s="93" t="s">
        <v>393</v>
      </c>
      <c r="B9" s="93" t="s">
        <v>394</v>
      </c>
      <c r="C9" s="94">
        <v>77</v>
      </c>
      <c r="D9" s="95">
        <v>77</v>
      </c>
      <c r="E9" s="95">
        <v>77</v>
      </c>
      <c r="F9" s="95"/>
      <c r="G9" s="95"/>
      <c r="H9" s="95"/>
      <c r="I9" s="95"/>
      <c r="J9" s="95"/>
      <c r="K9" s="95"/>
      <c r="L9" s="95"/>
      <c r="M9" s="95">
        <v>77</v>
      </c>
      <c r="N9" s="101"/>
    </row>
    <row r="10" s="86" customFormat="1" ht="27" customHeight="1" spans="1:14">
      <c r="A10" s="93" t="s">
        <v>393</v>
      </c>
      <c r="B10" s="93" t="s">
        <v>395</v>
      </c>
      <c r="C10" s="94">
        <v>50</v>
      </c>
      <c r="D10" s="95">
        <v>50</v>
      </c>
      <c r="E10" s="95">
        <v>50</v>
      </c>
      <c r="F10" s="95"/>
      <c r="G10" s="95"/>
      <c r="H10" s="95"/>
      <c r="I10" s="95"/>
      <c r="J10" s="95"/>
      <c r="K10" s="95"/>
      <c r="L10" s="95"/>
      <c r="M10" s="95">
        <v>50</v>
      </c>
      <c r="N10" s="101"/>
    </row>
    <row r="11" s="86" customFormat="1" ht="27" customHeight="1" spans="1:14">
      <c r="A11" s="93" t="s">
        <v>393</v>
      </c>
      <c r="B11" s="93" t="s">
        <v>396</v>
      </c>
      <c r="C11" s="94">
        <v>282</v>
      </c>
      <c r="D11" s="95">
        <v>282</v>
      </c>
      <c r="E11" s="95">
        <v>282</v>
      </c>
      <c r="F11" s="95"/>
      <c r="G11" s="95"/>
      <c r="H11" s="95"/>
      <c r="I11" s="95"/>
      <c r="J11" s="95"/>
      <c r="K11" s="95"/>
      <c r="L11" s="95"/>
      <c r="M11" s="95">
        <v>282</v>
      </c>
      <c r="N11" s="101"/>
    </row>
    <row r="12" s="86" customFormat="1" ht="27" customHeight="1" spans="1:14">
      <c r="A12" s="93" t="s">
        <v>393</v>
      </c>
      <c r="B12" s="93" t="s">
        <v>397</v>
      </c>
      <c r="C12" s="94">
        <v>75</v>
      </c>
      <c r="D12" s="95">
        <v>75</v>
      </c>
      <c r="E12" s="95">
        <v>75</v>
      </c>
      <c r="F12" s="95"/>
      <c r="G12" s="95"/>
      <c r="H12" s="95"/>
      <c r="I12" s="95"/>
      <c r="J12" s="95"/>
      <c r="K12" s="95"/>
      <c r="L12" s="95"/>
      <c r="M12" s="95">
        <v>75</v>
      </c>
      <c r="N12" s="101"/>
    </row>
    <row r="13" s="86" customFormat="1" ht="27" customHeight="1" spans="1:14">
      <c r="A13" s="93" t="s">
        <v>393</v>
      </c>
      <c r="B13" s="93" t="s">
        <v>398</v>
      </c>
      <c r="C13" s="94">
        <v>40</v>
      </c>
      <c r="D13" s="95">
        <v>40</v>
      </c>
      <c r="E13" s="95">
        <v>40</v>
      </c>
      <c r="F13" s="95"/>
      <c r="G13" s="95"/>
      <c r="H13" s="95"/>
      <c r="I13" s="95"/>
      <c r="J13" s="95"/>
      <c r="K13" s="95"/>
      <c r="L13" s="95"/>
      <c r="M13" s="95">
        <v>40</v>
      </c>
      <c r="N13" s="101"/>
    </row>
    <row r="14" s="86" customFormat="1" ht="27" customHeight="1" spans="1:14">
      <c r="A14" s="93" t="s">
        <v>393</v>
      </c>
      <c r="B14" s="93" t="s">
        <v>399</v>
      </c>
      <c r="C14" s="96">
        <v>118</v>
      </c>
      <c r="D14" s="95">
        <v>118</v>
      </c>
      <c r="E14" s="95">
        <v>118</v>
      </c>
      <c r="F14" s="95"/>
      <c r="G14" s="95"/>
      <c r="H14" s="95"/>
      <c r="I14" s="95"/>
      <c r="J14" s="95"/>
      <c r="K14" s="95"/>
      <c r="L14" s="95"/>
      <c r="M14" s="95">
        <v>118</v>
      </c>
      <c r="N14" s="101"/>
    </row>
    <row r="15" s="86" customFormat="1" ht="27" customHeight="1" spans="1:14">
      <c r="A15" s="93" t="s">
        <v>393</v>
      </c>
      <c r="B15" s="93" t="s">
        <v>400</v>
      </c>
      <c r="C15" s="96">
        <v>181</v>
      </c>
      <c r="D15" s="95">
        <v>181</v>
      </c>
      <c r="E15" s="95">
        <v>181</v>
      </c>
      <c r="F15" s="95"/>
      <c r="G15" s="95"/>
      <c r="H15" s="95"/>
      <c r="I15" s="95"/>
      <c r="J15" s="95"/>
      <c r="K15" s="95"/>
      <c r="L15" s="95"/>
      <c r="M15" s="95">
        <v>181</v>
      </c>
      <c r="N15" s="101"/>
    </row>
    <row r="16" s="86" customFormat="1" ht="27" customHeight="1" spans="1:14">
      <c r="A16" s="93" t="s">
        <v>393</v>
      </c>
      <c r="B16" s="93" t="s">
        <v>401</v>
      </c>
      <c r="C16" s="96">
        <v>319</v>
      </c>
      <c r="D16" s="95">
        <v>319</v>
      </c>
      <c r="E16" s="95">
        <v>319</v>
      </c>
      <c r="F16" s="95"/>
      <c r="G16" s="95"/>
      <c r="H16" s="95"/>
      <c r="I16" s="95"/>
      <c r="J16" s="95"/>
      <c r="K16" s="95"/>
      <c r="L16" s="95"/>
      <c r="M16" s="95">
        <v>319</v>
      </c>
      <c r="N16" s="101"/>
    </row>
    <row r="17" s="86" customFormat="1" ht="96" customHeight="1" spans="1:14">
      <c r="A17" s="93" t="s">
        <v>393</v>
      </c>
      <c r="B17" s="93" t="s">
        <v>402</v>
      </c>
      <c r="C17" s="96">
        <v>2281</v>
      </c>
      <c r="D17" s="95">
        <v>2281</v>
      </c>
      <c r="E17" s="95">
        <v>2281</v>
      </c>
      <c r="F17" s="95"/>
      <c r="G17" s="95"/>
      <c r="H17" s="95"/>
      <c r="I17" s="95"/>
      <c r="J17" s="95"/>
      <c r="K17" s="95"/>
      <c r="L17" s="95"/>
      <c r="M17" s="95">
        <v>2281</v>
      </c>
      <c r="N17" s="101"/>
    </row>
    <row r="18" s="86" customFormat="1" ht="27" customHeight="1" spans="1:14">
      <c r="A18" s="93" t="s">
        <v>393</v>
      </c>
      <c r="B18" s="93" t="s">
        <v>403</v>
      </c>
      <c r="C18" s="97">
        <v>6055</v>
      </c>
      <c r="D18" s="95">
        <v>6055</v>
      </c>
      <c r="E18" s="95">
        <v>6055</v>
      </c>
      <c r="F18" s="95"/>
      <c r="G18" s="95"/>
      <c r="H18" s="95"/>
      <c r="I18" s="95"/>
      <c r="J18" s="95"/>
      <c r="K18" s="95"/>
      <c r="L18" s="95"/>
      <c r="M18" s="95">
        <v>6055</v>
      </c>
      <c r="N18" s="101"/>
    </row>
    <row r="19" s="86" customFormat="1" ht="153" customHeight="1" spans="1:14">
      <c r="A19" s="93" t="s">
        <v>393</v>
      </c>
      <c r="B19" s="93" t="s">
        <v>404</v>
      </c>
      <c r="C19" s="97">
        <v>7038.19</v>
      </c>
      <c r="D19" s="95">
        <v>7038.19</v>
      </c>
      <c r="E19" s="95">
        <v>7038.19</v>
      </c>
      <c r="F19" s="95"/>
      <c r="G19" s="95"/>
      <c r="H19" s="95"/>
      <c r="I19" s="95"/>
      <c r="J19" s="95"/>
      <c r="K19" s="95"/>
      <c r="L19" s="95"/>
      <c r="M19" s="95">
        <v>7038.19</v>
      </c>
      <c r="N19" s="101"/>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275" right="0.275" top="0.275" bottom="0.275" header="0" footer="0"/>
  <pageSetup paperSize="9" scale="90" fitToWidth="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2"/>
  <sheetViews>
    <sheetView workbookViewId="0">
      <pane ySplit="5" topLeftCell="A153" activePane="bottomLeft" state="frozen"/>
      <selection/>
      <selection pane="bottomLeft" activeCell="G17" sqref="G17"/>
    </sheetView>
  </sheetViews>
  <sheetFormatPr defaultColWidth="10" defaultRowHeight="13.5"/>
  <cols>
    <col min="1" max="1" width="6.75" style="31" customWidth="1"/>
    <col min="2" max="2" width="15.125" style="31" customWidth="1"/>
    <col min="3" max="3" width="9.75" style="31" customWidth="1"/>
    <col min="4" max="4" width="12.25" style="31" customWidth="1"/>
    <col min="5" max="5" width="8.375" style="31" customWidth="1"/>
    <col min="6" max="6" width="16.625" style="31" customWidth="1"/>
    <col min="7" max="7" width="18.75" style="31" customWidth="1"/>
    <col min="8" max="8" width="27.5" style="31" customWidth="1"/>
    <col min="9" max="12" width="8.625" style="31" customWidth="1"/>
    <col min="13" max="13" width="10.5" style="31" customWidth="1"/>
    <col min="14" max="18" width="9.75" style="31" customWidth="1"/>
    <col min="19" max="16384" width="10" style="31"/>
  </cols>
  <sheetData>
    <row r="1" spans="1:13">
      <c r="A1" s="32"/>
      <c r="B1" s="32"/>
      <c r="C1" s="32"/>
      <c r="D1" s="32"/>
      <c r="E1" s="32"/>
      <c r="F1" s="32"/>
      <c r="G1" s="32"/>
      <c r="H1" s="32"/>
      <c r="I1" s="32"/>
      <c r="J1" s="32"/>
      <c r="K1" s="32"/>
      <c r="L1" s="32"/>
      <c r="M1" s="70" t="s">
        <v>405</v>
      </c>
    </row>
    <row r="2" ht="22.5" spans="1:13">
      <c r="A2" s="32"/>
      <c r="B2" s="32"/>
      <c r="C2" s="33" t="s">
        <v>406</v>
      </c>
      <c r="D2" s="33"/>
      <c r="E2" s="33"/>
      <c r="F2" s="33"/>
      <c r="G2" s="33"/>
      <c r="H2" s="33"/>
      <c r="I2" s="33"/>
      <c r="J2" s="33"/>
      <c r="K2" s="33"/>
      <c r="L2" s="33"/>
      <c r="M2" s="33"/>
    </row>
    <row r="3" spans="1:13">
      <c r="A3" s="34" t="s">
        <v>30</v>
      </c>
      <c r="B3" s="34"/>
      <c r="C3" s="34"/>
      <c r="D3" s="34"/>
      <c r="E3" s="34"/>
      <c r="F3" s="34"/>
      <c r="G3" s="34"/>
      <c r="H3" s="34"/>
      <c r="I3" s="34"/>
      <c r="J3" s="34"/>
      <c r="K3" s="34"/>
      <c r="L3" s="71" t="s">
        <v>31</v>
      </c>
      <c r="M3" s="71"/>
    </row>
    <row r="4" spans="1:13">
      <c r="A4" s="35" t="s">
        <v>201</v>
      </c>
      <c r="B4" s="35" t="s">
        <v>407</v>
      </c>
      <c r="C4" s="35" t="s">
        <v>408</v>
      </c>
      <c r="D4" s="35" t="s">
        <v>409</v>
      </c>
      <c r="E4" s="35" t="s">
        <v>410</v>
      </c>
      <c r="F4" s="35"/>
      <c r="G4" s="35"/>
      <c r="H4" s="35"/>
      <c r="I4" s="35"/>
      <c r="J4" s="35"/>
      <c r="K4" s="35"/>
      <c r="L4" s="35"/>
      <c r="M4" s="35"/>
    </row>
    <row r="5" ht="24" spans="1:13">
      <c r="A5" s="35"/>
      <c r="B5" s="35"/>
      <c r="C5" s="35"/>
      <c r="D5" s="35"/>
      <c r="E5" s="35" t="s">
        <v>411</v>
      </c>
      <c r="F5" s="35" t="s">
        <v>412</v>
      </c>
      <c r="G5" s="35" t="s">
        <v>413</v>
      </c>
      <c r="H5" s="35" t="s">
        <v>414</v>
      </c>
      <c r="I5" s="35" t="s">
        <v>415</v>
      </c>
      <c r="J5" s="35" t="s">
        <v>416</v>
      </c>
      <c r="K5" s="35" t="s">
        <v>417</v>
      </c>
      <c r="L5" s="35" t="s">
        <v>418</v>
      </c>
      <c r="M5" s="35" t="s">
        <v>419</v>
      </c>
    </row>
    <row r="6" s="30" customFormat="1" ht="27" customHeight="1" spans="1:13">
      <c r="A6" s="36" t="s">
        <v>2</v>
      </c>
      <c r="B6" s="36" t="s">
        <v>4</v>
      </c>
      <c r="C6" s="37">
        <f>SUM(C7:C162)</f>
        <v>16516.19</v>
      </c>
      <c r="D6" s="36"/>
      <c r="E6" s="36"/>
      <c r="F6" s="36"/>
      <c r="G6" s="36"/>
      <c r="H6" s="36"/>
      <c r="I6" s="35"/>
      <c r="J6" s="35"/>
      <c r="K6" s="35"/>
      <c r="L6" s="35"/>
      <c r="M6" s="35"/>
    </row>
    <row r="7" ht="27" customHeight="1" spans="1:13">
      <c r="A7" s="38">
        <v>204001</v>
      </c>
      <c r="B7" s="38" t="s">
        <v>394</v>
      </c>
      <c r="C7" s="38">
        <v>77</v>
      </c>
      <c r="D7" s="39" t="s">
        <v>420</v>
      </c>
      <c r="E7" s="40" t="s">
        <v>421</v>
      </c>
      <c r="F7" s="40" t="s">
        <v>422</v>
      </c>
      <c r="G7" s="40" t="s">
        <v>423</v>
      </c>
      <c r="H7" s="40" t="s">
        <v>424</v>
      </c>
      <c r="I7" s="72"/>
      <c r="J7" s="72"/>
      <c r="K7" s="72"/>
      <c r="L7" s="72"/>
      <c r="M7" s="72"/>
    </row>
    <row r="8" ht="27" customHeight="1" spans="1:13">
      <c r="A8" s="38"/>
      <c r="B8" s="38"/>
      <c r="C8" s="38"/>
      <c r="D8" s="41"/>
      <c r="E8" s="40"/>
      <c r="F8" s="40"/>
      <c r="G8" s="40" t="s">
        <v>425</v>
      </c>
      <c r="H8" s="40" t="s">
        <v>426</v>
      </c>
      <c r="I8" s="72"/>
      <c r="J8" s="72"/>
      <c r="K8" s="72"/>
      <c r="L8" s="72"/>
      <c r="M8" s="72"/>
    </row>
    <row r="9" ht="27" customHeight="1" spans="1:13">
      <c r="A9" s="38"/>
      <c r="B9" s="38"/>
      <c r="C9" s="38"/>
      <c r="D9" s="41"/>
      <c r="E9" s="40"/>
      <c r="F9" s="40" t="s">
        <v>427</v>
      </c>
      <c r="G9" s="40" t="s">
        <v>428</v>
      </c>
      <c r="H9" s="42">
        <v>1</v>
      </c>
      <c r="I9" s="72"/>
      <c r="J9" s="72"/>
      <c r="K9" s="72"/>
      <c r="L9" s="72"/>
      <c r="M9" s="72"/>
    </row>
    <row r="10" ht="27" customHeight="1" spans="1:13">
      <c r="A10" s="38"/>
      <c r="B10" s="38"/>
      <c r="C10" s="38"/>
      <c r="D10" s="41"/>
      <c r="E10" s="40"/>
      <c r="F10" s="40"/>
      <c r="G10" s="40" t="s">
        <v>429</v>
      </c>
      <c r="H10" s="42">
        <v>1</v>
      </c>
      <c r="I10" s="72"/>
      <c r="J10" s="72"/>
      <c r="K10" s="72"/>
      <c r="L10" s="72"/>
      <c r="M10" s="72"/>
    </row>
    <row r="11" ht="27" customHeight="1" spans="1:13">
      <c r="A11" s="38"/>
      <c r="B11" s="38"/>
      <c r="C11" s="38"/>
      <c r="D11" s="41"/>
      <c r="E11" s="40"/>
      <c r="F11" s="40" t="s">
        <v>430</v>
      </c>
      <c r="G11" s="40" t="s">
        <v>431</v>
      </c>
      <c r="H11" s="42">
        <v>1</v>
      </c>
      <c r="I11" s="72"/>
      <c r="J11" s="72"/>
      <c r="K11" s="72"/>
      <c r="L11" s="72"/>
      <c r="M11" s="72"/>
    </row>
    <row r="12" ht="27" customHeight="1" spans="1:13">
      <c r="A12" s="38"/>
      <c r="B12" s="38"/>
      <c r="C12" s="38"/>
      <c r="D12" s="41"/>
      <c r="E12" s="40"/>
      <c r="F12" s="40"/>
      <c r="G12" s="40" t="s">
        <v>432</v>
      </c>
      <c r="H12" s="42">
        <v>1</v>
      </c>
      <c r="I12" s="72"/>
      <c r="J12" s="72"/>
      <c r="K12" s="72"/>
      <c r="L12" s="72"/>
      <c r="M12" s="72"/>
    </row>
    <row r="13" ht="27" customHeight="1" spans="1:13">
      <c r="A13" s="38"/>
      <c r="B13" s="38"/>
      <c r="C13" s="38"/>
      <c r="D13" s="41"/>
      <c r="E13" s="40"/>
      <c r="F13" s="40" t="s">
        <v>433</v>
      </c>
      <c r="G13" s="40" t="s">
        <v>161</v>
      </c>
      <c r="H13" s="40" t="s">
        <v>434</v>
      </c>
      <c r="I13" s="72"/>
      <c r="J13" s="72"/>
      <c r="K13" s="72"/>
      <c r="L13" s="72"/>
      <c r="M13" s="72"/>
    </row>
    <row r="14" ht="27" customHeight="1" spans="1:13">
      <c r="A14" s="38"/>
      <c r="B14" s="38"/>
      <c r="C14" s="38"/>
      <c r="D14" s="41"/>
      <c r="E14" s="40"/>
      <c r="F14" s="40"/>
      <c r="G14" s="40"/>
      <c r="H14" s="40"/>
      <c r="I14" s="72"/>
      <c r="J14" s="72"/>
      <c r="K14" s="72"/>
      <c r="L14" s="72"/>
      <c r="M14" s="72"/>
    </row>
    <row r="15" ht="27" customHeight="1" spans="1:13">
      <c r="A15" s="38"/>
      <c r="B15" s="38"/>
      <c r="C15" s="38"/>
      <c r="D15" s="41"/>
      <c r="E15" s="40" t="s">
        <v>435</v>
      </c>
      <c r="F15" s="40" t="s">
        <v>436</v>
      </c>
      <c r="G15" s="40" t="s">
        <v>437</v>
      </c>
      <c r="H15" s="40" t="s">
        <v>438</v>
      </c>
      <c r="I15" s="72"/>
      <c r="J15" s="72"/>
      <c r="K15" s="72"/>
      <c r="L15" s="72"/>
      <c r="M15" s="72"/>
    </row>
    <row r="16" ht="27" customHeight="1" spans="1:13">
      <c r="A16" s="38"/>
      <c r="B16" s="38"/>
      <c r="C16" s="38"/>
      <c r="D16" s="41"/>
      <c r="E16" s="40"/>
      <c r="F16" s="40"/>
      <c r="G16" s="40" t="s">
        <v>439</v>
      </c>
      <c r="H16" s="40" t="s">
        <v>440</v>
      </c>
      <c r="I16" s="72"/>
      <c r="J16" s="72"/>
      <c r="K16" s="72"/>
      <c r="L16" s="72"/>
      <c r="M16" s="72"/>
    </row>
    <row r="17" ht="27" customHeight="1" spans="1:13">
      <c r="A17" s="38"/>
      <c r="B17" s="38"/>
      <c r="C17" s="38"/>
      <c r="D17" s="41"/>
      <c r="E17" s="40"/>
      <c r="F17" s="40" t="s">
        <v>441</v>
      </c>
      <c r="G17" s="40" t="s">
        <v>442</v>
      </c>
      <c r="H17" s="40" t="s">
        <v>443</v>
      </c>
      <c r="I17" s="72"/>
      <c r="J17" s="72"/>
      <c r="K17" s="72"/>
      <c r="L17" s="72"/>
      <c r="M17" s="72"/>
    </row>
    <row r="18" ht="27" customHeight="1" spans="1:13">
      <c r="A18" s="38"/>
      <c r="B18" s="38"/>
      <c r="C18" s="38"/>
      <c r="D18" s="41"/>
      <c r="E18" s="40"/>
      <c r="F18" s="40"/>
      <c r="G18" s="40" t="s">
        <v>444</v>
      </c>
      <c r="H18" s="40" t="s">
        <v>443</v>
      </c>
      <c r="I18" s="72"/>
      <c r="J18" s="72"/>
      <c r="K18" s="72"/>
      <c r="L18" s="72"/>
      <c r="M18" s="72"/>
    </row>
    <row r="19" ht="27" customHeight="1" spans="1:13">
      <c r="A19" s="38"/>
      <c r="B19" s="38"/>
      <c r="C19" s="38"/>
      <c r="D19" s="41"/>
      <c r="E19" s="40"/>
      <c r="F19" s="40" t="s">
        <v>445</v>
      </c>
      <c r="G19" s="40" t="s">
        <v>446</v>
      </c>
      <c r="H19" s="40" t="s">
        <v>443</v>
      </c>
      <c r="I19" s="72"/>
      <c r="J19" s="72"/>
      <c r="K19" s="72"/>
      <c r="L19" s="72"/>
      <c r="M19" s="72"/>
    </row>
    <row r="20" ht="27" customHeight="1" spans="1:13">
      <c r="A20" s="38"/>
      <c r="B20" s="38"/>
      <c r="C20" s="38"/>
      <c r="D20" s="41"/>
      <c r="E20" s="40"/>
      <c r="F20" s="40"/>
      <c r="G20" s="40" t="s">
        <v>447</v>
      </c>
      <c r="H20" s="40" t="s">
        <v>443</v>
      </c>
      <c r="I20" s="72"/>
      <c r="J20" s="72"/>
      <c r="K20" s="72"/>
      <c r="L20" s="72"/>
      <c r="M20" s="72"/>
    </row>
    <row r="21" ht="27" customHeight="1" spans="1:13">
      <c r="A21" s="38"/>
      <c r="B21" s="38"/>
      <c r="C21" s="38"/>
      <c r="D21" s="41"/>
      <c r="E21" s="40"/>
      <c r="F21" s="43" t="s">
        <v>448</v>
      </c>
      <c r="G21" s="40" t="s">
        <v>449</v>
      </c>
      <c r="H21" s="42" t="s">
        <v>450</v>
      </c>
      <c r="I21" s="72"/>
      <c r="J21" s="72"/>
      <c r="K21" s="72"/>
      <c r="L21" s="72"/>
      <c r="M21" s="72"/>
    </row>
    <row r="22" ht="27" customHeight="1" spans="1:13">
      <c r="A22" s="38"/>
      <c r="B22" s="38"/>
      <c r="C22" s="38"/>
      <c r="D22" s="41"/>
      <c r="E22" s="40"/>
      <c r="F22" s="43"/>
      <c r="G22" s="40" t="s">
        <v>451</v>
      </c>
      <c r="H22" s="42" t="s">
        <v>450</v>
      </c>
      <c r="I22" s="72"/>
      <c r="J22" s="72"/>
      <c r="K22" s="72"/>
      <c r="L22" s="72"/>
      <c r="M22" s="72"/>
    </row>
    <row r="23" s="30" customFormat="1" ht="27" customHeight="1" spans="1:13">
      <c r="A23" s="44" t="s">
        <v>154</v>
      </c>
      <c r="B23" s="44" t="s">
        <v>452</v>
      </c>
      <c r="C23" s="45">
        <v>50</v>
      </c>
      <c r="D23" s="44" t="s">
        <v>453</v>
      </c>
      <c r="E23" s="46" t="s">
        <v>421</v>
      </c>
      <c r="F23" s="46" t="s">
        <v>422</v>
      </c>
      <c r="G23" s="47" t="s">
        <v>454</v>
      </c>
      <c r="H23" s="46"/>
      <c r="I23" s="47"/>
      <c r="J23" s="73"/>
      <c r="K23" s="73"/>
      <c r="L23" s="73"/>
      <c r="M23" s="73"/>
    </row>
    <row r="24" s="30" customFormat="1" ht="27" customHeight="1" spans="1:13">
      <c r="A24" s="48"/>
      <c r="B24" s="48"/>
      <c r="C24" s="49"/>
      <c r="D24" s="48"/>
      <c r="E24" s="46"/>
      <c r="F24" s="46"/>
      <c r="G24" s="47" t="s">
        <v>455</v>
      </c>
      <c r="H24" s="46" t="s">
        <v>456</v>
      </c>
      <c r="I24" s="47"/>
      <c r="J24" s="73"/>
      <c r="K24" s="73"/>
      <c r="L24" s="73"/>
      <c r="M24" s="73"/>
    </row>
    <row r="25" s="30" customFormat="1" ht="27" customHeight="1" spans="1:13">
      <c r="A25" s="48"/>
      <c r="B25" s="48"/>
      <c r="C25" s="49"/>
      <c r="D25" s="48"/>
      <c r="E25" s="46"/>
      <c r="F25" s="46" t="s">
        <v>427</v>
      </c>
      <c r="G25" s="47" t="s">
        <v>457</v>
      </c>
      <c r="H25" s="50">
        <v>1</v>
      </c>
      <c r="I25" s="73"/>
      <c r="J25" s="73"/>
      <c r="K25" s="73"/>
      <c r="L25" s="73"/>
      <c r="M25" s="73"/>
    </row>
    <row r="26" s="30" customFormat="1" ht="27" customHeight="1" spans="1:13">
      <c r="A26" s="48"/>
      <c r="B26" s="48"/>
      <c r="C26" s="49"/>
      <c r="D26" s="48"/>
      <c r="E26" s="46"/>
      <c r="F26" s="46"/>
      <c r="G26" s="47" t="s">
        <v>458</v>
      </c>
      <c r="H26" s="51">
        <v>1</v>
      </c>
      <c r="I26" s="73"/>
      <c r="J26" s="73"/>
      <c r="K26" s="73"/>
      <c r="L26" s="73"/>
      <c r="M26" s="73"/>
    </row>
    <row r="27" s="30" customFormat="1" ht="27" customHeight="1" spans="1:13">
      <c r="A27" s="48"/>
      <c r="B27" s="48"/>
      <c r="C27" s="49"/>
      <c r="D27" s="48"/>
      <c r="E27" s="46"/>
      <c r="F27" s="46" t="s">
        <v>430</v>
      </c>
      <c r="G27" s="47" t="s">
        <v>431</v>
      </c>
      <c r="H27" s="50">
        <v>1</v>
      </c>
      <c r="I27" s="73"/>
      <c r="J27" s="73"/>
      <c r="K27" s="73"/>
      <c r="L27" s="73"/>
      <c r="M27" s="73"/>
    </row>
    <row r="28" s="30" customFormat="1" ht="27" customHeight="1" spans="1:13">
      <c r="A28" s="48"/>
      <c r="B28" s="48"/>
      <c r="C28" s="49"/>
      <c r="D28" s="48"/>
      <c r="E28" s="46"/>
      <c r="F28" s="46"/>
      <c r="G28" s="47" t="s">
        <v>459</v>
      </c>
      <c r="H28" s="50"/>
      <c r="I28" s="73"/>
      <c r="J28" s="73"/>
      <c r="K28" s="73"/>
      <c r="L28" s="73"/>
      <c r="M28" s="73"/>
    </row>
    <row r="29" s="30" customFormat="1" ht="27" customHeight="1" spans="1:13">
      <c r="A29" s="48"/>
      <c r="B29" s="48"/>
      <c r="C29" s="49"/>
      <c r="D29" s="48"/>
      <c r="E29" s="46"/>
      <c r="F29" s="46" t="s">
        <v>433</v>
      </c>
      <c r="G29" s="47" t="s">
        <v>460</v>
      </c>
      <c r="H29" s="46"/>
      <c r="I29" s="73"/>
      <c r="J29" s="73"/>
      <c r="K29" s="73"/>
      <c r="L29" s="73"/>
      <c r="M29" s="73"/>
    </row>
    <row r="30" s="30" customFormat="1" ht="27" customHeight="1" spans="1:13">
      <c r="A30" s="48"/>
      <c r="B30" s="48"/>
      <c r="C30" s="49"/>
      <c r="D30" s="48"/>
      <c r="E30" s="46"/>
      <c r="F30" s="46"/>
      <c r="G30" s="47" t="s">
        <v>461</v>
      </c>
      <c r="H30" s="46" t="s">
        <v>462</v>
      </c>
      <c r="I30" s="73"/>
      <c r="J30" s="73"/>
      <c r="K30" s="73"/>
      <c r="L30" s="73"/>
      <c r="M30" s="73"/>
    </row>
    <row r="31" s="30" customFormat="1" ht="27" customHeight="1" spans="1:13">
      <c r="A31" s="48"/>
      <c r="B31" s="48"/>
      <c r="C31" s="49"/>
      <c r="D31" s="48"/>
      <c r="E31" s="46"/>
      <c r="F31" s="46"/>
      <c r="G31" s="47" t="s">
        <v>463</v>
      </c>
      <c r="H31" s="46" t="s">
        <v>464</v>
      </c>
      <c r="I31" s="73"/>
      <c r="J31" s="73"/>
      <c r="K31" s="73"/>
      <c r="L31" s="73"/>
      <c r="M31" s="73"/>
    </row>
    <row r="32" s="30" customFormat="1" ht="27" customHeight="1" spans="1:13">
      <c r="A32" s="48"/>
      <c r="B32" s="48"/>
      <c r="C32" s="49"/>
      <c r="D32" s="48"/>
      <c r="E32" s="52"/>
      <c r="F32" s="46" t="s">
        <v>465</v>
      </c>
      <c r="G32" s="47" t="s">
        <v>466</v>
      </c>
      <c r="H32" s="46" t="s">
        <v>467</v>
      </c>
      <c r="I32" s="73"/>
      <c r="J32" s="73"/>
      <c r="K32" s="73"/>
      <c r="L32" s="73"/>
      <c r="M32" s="73"/>
    </row>
    <row r="33" ht="27" customHeight="1" spans="1:13">
      <c r="A33" s="48"/>
      <c r="B33" s="48"/>
      <c r="C33" s="49"/>
      <c r="D33" s="48"/>
      <c r="E33" s="52"/>
      <c r="F33" s="46"/>
      <c r="G33" s="47" t="s">
        <v>468</v>
      </c>
      <c r="H33" s="46" t="s">
        <v>469</v>
      </c>
      <c r="I33" s="72"/>
      <c r="J33" s="72"/>
      <c r="K33" s="72"/>
      <c r="L33" s="72"/>
      <c r="M33" s="72"/>
    </row>
    <row r="34" ht="27" customHeight="1" spans="1:13">
      <c r="A34" s="48"/>
      <c r="B34" s="48"/>
      <c r="C34" s="49"/>
      <c r="D34" s="48"/>
      <c r="E34" s="52"/>
      <c r="F34" s="46"/>
      <c r="G34" s="47" t="s">
        <v>470</v>
      </c>
      <c r="H34" s="53" t="s">
        <v>471</v>
      </c>
      <c r="I34" s="72"/>
      <c r="J34" s="72"/>
      <c r="K34" s="72"/>
      <c r="L34" s="72"/>
      <c r="M34" s="72"/>
    </row>
    <row r="35" ht="27" customHeight="1" spans="1:13">
      <c r="A35" s="48"/>
      <c r="B35" s="48"/>
      <c r="C35" s="49"/>
      <c r="D35" s="48"/>
      <c r="E35" s="52"/>
      <c r="F35" s="46" t="s">
        <v>472</v>
      </c>
      <c r="G35" s="47" t="s">
        <v>473</v>
      </c>
      <c r="H35" s="46"/>
      <c r="I35" s="72"/>
      <c r="J35" s="72"/>
      <c r="K35" s="72"/>
      <c r="L35" s="72"/>
      <c r="M35" s="72"/>
    </row>
    <row r="36" ht="27" customHeight="1" spans="1:13">
      <c r="A36" s="48"/>
      <c r="B36" s="48"/>
      <c r="C36" s="49"/>
      <c r="D36" s="48"/>
      <c r="E36" s="52"/>
      <c r="F36" s="46"/>
      <c r="G36" s="47" t="s">
        <v>474</v>
      </c>
      <c r="H36" s="46" t="s">
        <v>475</v>
      </c>
      <c r="I36" s="72"/>
      <c r="J36" s="72"/>
      <c r="K36" s="72"/>
      <c r="L36" s="72"/>
      <c r="M36" s="72"/>
    </row>
    <row r="37" ht="27" customHeight="1" spans="1:13">
      <c r="A37" s="48"/>
      <c r="B37" s="48"/>
      <c r="C37" s="49"/>
      <c r="D37" s="48"/>
      <c r="E37" s="52"/>
      <c r="F37" s="46" t="s">
        <v>476</v>
      </c>
      <c r="G37" s="47" t="s">
        <v>477</v>
      </c>
      <c r="H37" s="50">
        <v>1</v>
      </c>
      <c r="I37" s="72"/>
      <c r="J37" s="72"/>
      <c r="K37" s="72"/>
      <c r="L37" s="72"/>
      <c r="M37" s="72"/>
    </row>
    <row r="38" ht="27" customHeight="1" spans="1:13">
      <c r="A38" s="54"/>
      <c r="B38" s="54"/>
      <c r="C38" s="55"/>
      <c r="D38" s="54"/>
      <c r="E38" s="52"/>
      <c r="F38" s="46"/>
      <c r="G38" s="47" t="s">
        <v>478</v>
      </c>
      <c r="H38" s="50">
        <v>1</v>
      </c>
      <c r="I38" s="72"/>
      <c r="J38" s="72"/>
      <c r="K38" s="72"/>
      <c r="L38" s="72"/>
      <c r="M38" s="72"/>
    </row>
    <row r="39" ht="27" customHeight="1" spans="1:13">
      <c r="A39" s="56">
        <v>204001</v>
      </c>
      <c r="B39" s="57" t="s">
        <v>479</v>
      </c>
      <c r="C39" s="58">
        <v>282</v>
      </c>
      <c r="D39" s="24" t="s">
        <v>480</v>
      </c>
      <c r="E39" s="13" t="s">
        <v>421</v>
      </c>
      <c r="F39" s="13" t="s">
        <v>422</v>
      </c>
      <c r="G39" s="47" t="s">
        <v>481</v>
      </c>
      <c r="H39" s="46" t="s">
        <v>482</v>
      </c>
      <c r="I39" s="72"/>
      <c r="J39" s="72"/>
      <c r="K39" s="72"/>
      <c r="L39" s="72"/>
      <c r="M39" s="72"/>
    </row>
    <row r="40" ht="27" customHeight="1" spans="1:13">
      <c r="A40" s="59"/>
      <c r="B40" s="60"/>
      <c r="C40" s="61"/>
      <c r="D40" s="61"/>
      <c r="E40" s="62"/>
      <c r="F40" s="62"/>
      <c r="G40" s="47" t="s">
        <v>483</v>
      </c>
      <c r="H40" s="46" t="s">
        <v>484</v>
      </c>
      <c r="I40" s="72"/>
      <c r="J40" s="72"/>
      <c r="K40" s="72"/>
      <c r="L40" s="72"/>
      <c r="M40" s="72"/>
    </row>
    <row r="41" ht="27" customHeight="1" spans="1:13">
      <c r="A41" s="59"/>
      <c r="B41" s="60"/>
      <c r="C41" s="61"/>
      <c r="D41" s="61"/>
      <c r="E41" s="62"/>
      <c r="F41" s="63"/>
      <c r="G41" s="47" t="s">
        <v>485</v>
      </c>
      <c r="H41" s="46" t="s">
        <v>486</v>
      </c>
      <c r="I41" s="72"/>
      <c r="J41" s="72"/>
      <c r="K41" s="72"/>
      <c r="L41" s="72"/>
      <c r="M41" s="72"/>
    </row>
    <row r="42" ht="27" customHeight="1" spans="1:13">
      <c r="A42" s="59"/>
      <c r="B42" s="60"/>
      <c r="C42" s="61"/>
      <c r="D42" s="61"/>
      <c r="E42" s="62"/>
      <c r="F42" s="13" t="s">
        <v>427</v>
      </c>
      <c r="G42" s="47" t="s">
        <v>457</v>
      </c>
      <c r="H42" s="50">
        <v>1</v>
      </c>
      <c r="I42" s="72"/>
      <c r="J42" s="72"/>
      <c r="K42" s="72"/>
      <c r="L42" s="72"/>
      <c r="M42" s="72"/>
    </row>
    <row r="43" ht="27" customHeight="1" spans="1:13">
      <c r="A43" s="59"/>
      <c r="B43" s="60"/>
      <c r="C43" s="61"/>
      <c r="D43" s="61"/>
      <c r="E43" s="62"/>
      <c r="F43" s="63"/>
      <c r="G43" s="47" t="s">
        <v>487</v>
      </c>
      <c r="H43" s="46" t="s">
        <v>488</v>
      </c>
      <c r="I43" s="72"/>
      <c r="J43" s="72"/>
      <c r="K43" s="72"/>
      <c r="L43" s="72"/>
      <c r="M43" s="72"/>
    </row>
    <row r="44" ht="27" customHeight="1" spans="1:13">
      <c r="A44" s="59"/>
      <c r="B44" s="60"/>
      <c r="C44" s="61"/>
      <c r="D44" s="61"/>
      <c r="E44" s="62"/>
      <c r="F44" s="13" t="s">
        <v>430</v>
      </c>
      <c r="G44" s="47" t="s">
        <v>431</v>
      </c>
      <c r="H44" s="50">
        <v>1</v>
      </c>
      <c r="I44" s="72"/>
      <c r="J44" s="72"/>
      <c r="K44" s="72"/>
      <c r="L44" s="72"/>
      <c r="M44" s="72"/>
    </row>
    <row r="45" ht="27" customHeight="1" spans="1:13">
      <c r="A45" s="59"/>
      <c r="B45" s="60"/>
      <c r="C45" s="61"/>
      <c r="D45" s="61"/>
      <c r="E45" s="62"/>
      <c r="F45" s="63"/>
      <c r="G45" s="47" t="s">
        <v>489</v>
      </c>
      <c r="H45" s="64" t="s">
        <v>490</v>
      </c>
      <c r="I45" s="72"/>
      <c r="J45" s="72"/>
      <c r="K45" s="72"/>
      <c r="L45" s="72"/>
      <c r="M45" s="72"/>
    </row>
    <row r="46" ht="27" customHeight="1" spans="1:13">
      <c r="A46" s="59"/>
      <c r="B46" s="60"/>
      <c r="C46" s="61"/>
      <c r="D46" s="61"/>
      <c r="E46" s="62"/>
      <c r="F46" s="13" t="s">
        <v>433</v>
      </c>
      <c r="G46" s="47" t="s">
        <v>161</v>
      </c>
      <c r="H46" s="64" t="s">
        <v>491</v>
      </c>
      <c r="I46" s="72"/>
      <c r="J46" s="72"/>
      <c r="K46" s="72"/>
      <c r="L46" s="72"/>
      <c r="M46" s="72"/>
    </row>
    <row r="47" ht="27" customHeight="1" spans="1:13">
      <c r="A47" s="59"/>
      <c r="B47" s="60"/>
      <c r="C47" s="61"/>
      <c r="D47" s="61"/>
      <c r="E47" s="13" t="s">
        <v>435</v>
      </c>
      <c r="F47" s="13" t="s">
        <v>492</v>
      </c>
      <c r="G47" s="47" t="s">
        <v>493</v>
      </c>
      <c r="H47" s="64" t="s">
        <v>443</v>
      </c>
      <c r="I47" s="72"/>
      <c r="J47" s="72"/>
      <c r="K47" s="72"/>
      <c r="L47" s="72"/>
      <c r="M47" s="72"/>
    </row>
    <row r="48" ht="27" customHeight="1" spans="1:13">
      <c r="A48" s="59"/>
      <c r="B48" s="60"/>
      <c r="C48" s="61"/>
      <c r="D48" s="61"/>
      <c r="E48" s="62"/>
      <c r="F48" s="63"/>
      <c r="G48" s="47" t="s">
        <v>494</v>
      </c>
      <c r="H48" s="64" t="s">
        <v>443</v>
      </c>
      <c r="I48" s="72"/>
      <c r="J48" s="72"/>
      <c r="K48" s="72"/>
      <c r="L48" s="72"/>
      <c r="M48" s="72"/>
    </row>
    <row r="49" ht="27" customHeight="1" spans="1:13">
      <c r="A49" s="59"/>
      <c r="B49" s="60"/>
      <c r="C49" s="61"/>
      <c r="D49" s="61"/>
      <c r="E49" s="62"/>
      <c r="F49" s="13" t="s">
        <v>495</v>
      </c>
      <c r="G49" s="47" t="s">
        <v>496</v>
      </c>
      <c r="H49" s="64" t="s">
        <v>497</v>
      </c>
      <c r="I49" s="72"/>
      <c r="J49" s="72"/>
      <c r="K49" s="72"/>
      <c r="L49" s="72"/>
      <c r="M49" s="72"/>
    </row>
    <row r="50" ht="27" customHeight="1" spans="1:13">
      <c r="A50" s="59"/>
      <c r="B50" s="60"/>
      <c r="C50" s="61"/>
      <c r="D50" s="61"/>
      <c r="E50" s="62"/>
      <c r="F50" s="63"/>
      <c r="G50" s="47" t="s">
        <v>498</v>
      </c>
      <c r="H50" s="64" t="s">
        <v>443</v>
      </c>
      <c r="I50" s="72"/>
      <c r="J50" s="72"/>
      <c r="K50" s="72"/>
      <c r="L50" s="72"/>
      <c r="M50" s="72"/>
    </row>
    <row r="51" ht="27" customHeight="1" spans="1:13">
      <c r="A51" s="59"/>
      <c r="B51" s="60"/>
      <c r="C51" s="61"/>
      <c r="D51" s="61"/>
      <c r="E51" s="62"/>
      <c r="F51" s="13" t="s">
        <v>499</v>
      </c>
      <c r="G51" s="47" t="s">
        <v>500</v>
      </c>
      <c r="H51" s="64">
        <v>1</v>
      </c>
      <c r="I51" s="72"/>
      <c r="J51" s="72"/>
      <c r="K51" s="72"/>
      <c r="L51" s="72"/>
      <c r="M51" s="72"/>
    </row>
    <row r="52" ht="27" customHeight="1" spans="1:13">
      <c r="A52" s="59"/>
      <c r="B52" s="60"/>
      <c r="C52" s="61"/>
      <c r="D52" s="61"/>
      <c r="E52" s="62"/>
      <c r="F52" s="63"/>
      <c r="G52" s="47" t="s">
        <v>501</v>
      </c>
      <c r="H52" s="64">
        <v>1</v>
      </c>
      <c r="I52" s="72"/>
      <c r="J52" s="72"/>
      <c r="K52" s="72"/>
      <c r="L52" s="72"/>
      <c r="M52" s="72"/>
    </row>
    <row r="53" ht="27" customHeight="1" spans="1:13">
      <c r="A53" s="59"/>
      <c r="B53" s="60"/>
      <c r="C53" s="61"/>
      <c r="D53" s="61"/>
      <c r="E53" s="62"/>
      <c r="F53" s="13" t="s">
        <v>502</v>
      </c>
      <c r="G53" s="47" t="s">
        <v>503</v>
      </c>
      <c r="H53" s="64" t="s">
        <v>504</v>
      </c>
      <c r="I53" s="72"/>
      <c r="J53" s="72"/>
      <c r="K53" s="72"/>
      <c r="L53" s="72"/>
      <c r="M53" s="72"/>
    </row>
    <row r="54" ht="27" customHeight="1" spans="1:13">
      <c r="A54" s="65"/>
      <c r="B54" s="66"/>
      <c r="C54" s="67"/>
      <c r="D54" s="67"/>
      <c r="E54" s="63"/>
      <c r="F54" s="63"/>
      <c r="G54" s="47" t="s">
        <v>505</v>
      </c>
      <c r="H54" s="64" t="s">
        <v>506</v>
      </c>
      <c r="I54" s="72"/>
      <c r="J54" s="72"/>
      <c r="K54" s="72"/>
      <c r="L54" s="72"/>
      <c r="M54" s="72"/>
    </row>
    <row r="55" s="30" customFormat="1" ht="27" customHeight="1" spans="1:13">
      <c r="A55" s="44" t="s">
        <v>154</v>
      </c>
      <c r="B55" s="36" t="s">
        <v>507</v>
      </c>
      <c r="C55" s="37">
        <v>75</v>
      </c>
      <c r="D55" s="36" t="s">
        <v>508</v>
      </c>
      <c r="E55" s="64" t="s">
        <v>421</v>
      </c>
      <c r="F55" s="46" t="s">
        <v>422</v>
      </c>
      <c r="G55" s="47" t="s">
        <v>509</v>
      </c>
      <c r="H55" s="64">
        <v>3</v>
      </c>
      <c r="I55" s="52"/>
      <c r="J55" s="72"/>
      <c r="K55" s="72"/>
      <c r="L55" s="72"/>
      <c r="M55" s="72"/>
    </row>
    <row r="56" s="30" customFormat="1" ht="27" customHeight="1" spans="1:13">
      <c r="A56" s="48"/>
      <c r="B56" s="68"/>
      <c r="C56" s="69"/>
      <c r="D56" s="68"/>
      <c r="E56" s="46"/>
      <c r="F56" s="46"/>
      <c r="G56" s="47" t="s">
        <v>510</v>
      </c>
      <c r="H56" s="64" t="s">
        <v>511</v>
      </c>
      <c r="I56" s="52"/>
      <c r="J56" s="72"/>
      <c r="K56" s="72"/>
      <c r="L56" s="72"/>
      <c r="M56" s="72"/>
    </row>
    <row r="57" s="30" customFormat="1" ht="27" customHeight="1" spans="1:13">
      <c r="A57" s="48"/>
      <c r="B57" s="68"/>
      <c r="C57" s="69"/>
      <c r="D57" s="68"/>
      <c r="E57" s="46"/>
      <c r="F57" s="46" t="s">
        <v>427</v>
      </c>
      <c r="G57" s="47" t="s">
        <v>512</v>
      </c>
      <c r="H57" s="64" t="s">
        <v>513</v>
      </c>
      <c r="I57" s="52"/>
      <c r="J57" s="72"/>
      <c r="K57" s="72"/>
      <c r="L57" s="72"/>
      <c r="M57" s="72"/>
    </row>
    <row r="58" s="30" customFormat="1" ht="27" customHeight="1" spans="1:13">
      <c r="A58" s="48"/>
      <c r="B58" s="68"/>
      <c r="C58" s="69"/>
      <c r="D58" s="68"/>
      <c r="E58" s="46"/>
      <c r="F58" s="46"/>
      <c r="G58" s="47" t="s">
        <v>514</v>
      </c>
      <c r="H58" s="64">
        <v>1</v>
      </c>
      <c r="I58" s="52"/>
      <c r="J58" s="72"/>
      <c r="K58" s="72"/>
      <c r="L58" s="72"/>
      <c r="M58" s="72"/>
    </row>
    <row r="59" s="30" customFormat="1" ht="27" customHeight="1" spans="1:13">
      <c r="A59" s="48"/>
      <c r="B59" s="68"/>
      <c r="C59" s="69"/>
      <c r="D59" s="68"/>
      <c r="E59" s="46"/>
      <c r="F59" s="46" t="s">
        <v>430</v>
      </c>
      <c r="G59" s="47" t="s">
        <v>431</v>
      </c>
      <c r="H59" s="64">
        <v>1</v>
      </c>
      <c r="I59" s="52"/>
      <c r="J59" s="72"/>
      <c r="K59" s="72"/>
      <c r="L59" s="72"/>
      <c r="M59" s="72"/>
    </row>
    <row r="60" s="30" customFormat="1" ht="27" customHeight="1" spans="1:13">
      <c r="A60" s="48"/>
      <c r="B60" s="68"/>
      <c r="C60" s="69"/>
      <c r="D60" s="68"/>
      <c r="E60" s="46"/>
      <c r="F60" s="46"/>
      <c r="G60" s="47" t="s">
        <v>515</v>
      </c>
      <c r="H60" s="64" t="s">
        <v>516</v>
      </c>
      <c r="I60" s="52"/>
      <c r="J60" s="72"/>
      <c r="K60" s="72"/>
      <c r="L60" s="72"/>
      <c r="M60" s="72"/>
    </row>
    <row r="61" s="30" customFormat="1" ht="27" customHeight="1" spans="1:13">
      <c r="A61" s="48"/>
      <c r="B61" s="68"/>
      <c r="C61" s="69"/>
      <c r="D61" s="68"/>
      <c r="E61" s="46"/>
      <c r="F61" s="46" t="s">
        <v>433</v>
      </c>
      <c r="G61" s="47" t="s">
        <v>517</v>
      </c>
      <c r="H61" s="64" t="s">
        <v>518</v>
      </c>
      <c r="I61" s="52"/>
      <c r="J61" s="72"/>
      <c r="K61" s="72"/>
      <c r="L61" s="72"/>
      <c r="M61" s="72"/>
    </row>
    <row r="62" s="30" customFormat="1" ht="27" customHeight="1" spans="1:13">
      <c r="A62" s="48"/>
      <c r="B62" s="68"/>
      <c r="C62" s="69"/>
      <c r="D62" s="68"/>
      <c r="E62" s="46"/>
      <c r="F62" s="46"/>
      <c r="G62" s="47" t="s">
        <v>519</v>
      </c>
      <c r="H62" s="64"/>
      <c r="I62" s="52"/>
      <c r="J62" s="72"/>
      <c r="K62" s="72"/>
      <c r="L62" s="72"/>
      <c r="M62" s="72"/>
    </row>
    <row r="63" s="30" customFormat="1" ht="27" customHeight="1" spans="1:13">
      <c r="A63" s="48"/>
      <c r="B63" s="68"/>
      <c r="C63" s="69"/>
      <c r="D63" s="68"/>
      <c r="E63" s="64" t="s">
        <v>435</v>
      </c>
      <c r="F63" s="46" t="s">
        <v>520</v>
      </c>
      <c r="G63" s="47" t="s">
        <v>521</v>
      </c>
      <c r="H63" s="64" t="s">
        <v>522</v>
      </c>
      <c r="I63" s="52"/>
      <c r="J63" s="72"/>
      <c r="K63" s="72"/>
      <c r="L63" s="72"/>
      <c r="M63" s="72"/>
    </row>
    <row r="64" s="30" customFormat="1" ht="27" customHeight="1" spans="1:13">
      <c r="A64" s="48"/>
      <c r="B64" s="68"/>
      <c r="C64" s="69"/>
      <c r="D64" s="68"/>
      <c r="E64" s="46"/>
      <c r="F64" s="46" t="s">
        <v>465</v>
      </c>
      <c r="G64" s="47" t="s">
        <v>523</v>
      </c>
      <c r="H64" s="64" t="s">
        <v>524</v>
      </c>
      <c r="I64" s="52"/>
      <c r="J64" s="72"/>
      <c r="K64" s="72"/>
      <c r="L64" s="72"/>
      <c r="M64" s="72"/>
    </row>
    <row r="65" s="30" customFormat="1" ht="27" customHeight="1" spans="1:13">
      <c r="A65" s="48"/>
      <c r="B65" s="68"/>
      <c r="C65" s="69"/>
      <c r="D65" s="68"/>
      <c r="E65" s="46"/>
      <c r="F65" s="46"/>
      <c r="G65" s="47" t="s">
        <v>525</v>
      </c>
      <c r="H65" s="64" t="s">
        <v>526</v>
      </c>
      <c r="I65" s="52"/>
      <c r="J65" s="72"/>
      <c r="K65" s="72"/>
      <c r="L65" s="72"/>
      <c r="M65" s="72"/>
    </row>
    <row r="66" s="30" customFormat="1" ht="27" customHeight="1" spans="1:13">
      <c r="A66" s="48"/>
      <c r="B66" s="68"/>
      <c r="C66" s="69"/>
      <c r="D66" s="68"/>
      <c r="E66" s="46"/>
      <c r="F66" s="46"/>
      <c r="G66" s="47" t="s">
        <v>527</v>
      </c>
      <c r="H66" s="64">
        <v>0.52</v>
      </c>
      <c r="I66" s="52"/>
      <c r="J66" s="72"/>
      <c r="K66" s="72"/>
      <c r="L66" s="72"/>
      <c r="M66" s="72"/>
    </row>
    <row r="67" s="30" customFormat="1" ht="27" customHeight="1" spans="1:13">
      <c r="A67" s="48"/>
      <c r="B67" s="68"/>
      <c r="C67" s="69"/>
      <c r="D67" s="68"/>
      <c r="E67" s="46"/>
      <c r="F67" s="46" t="s">
        <v>472</v>
      </c>
      <c r="G67" s="47" t="s">
        <v>528</v>
      </c>
      <c r="H67" s="64" t="s">
        <v>443</v>
      </c>
      <c r="I67" s="52"/>
      <c r="J67" s="72"/>
      <c r="K67" s="72"/>
      <c r="L67" s="72"/>
      <c r="M67" s="72"/>
    </row>
    <row r="68" s="30" customFormat="1" ht="27" customHeight="1" spans="1:13">
      <c r="A68" s="48"/>
      <c r="B68" s="68"/>
      <c r="C68" s="69"/>
      <c r="D68" s="68"/>
      <c r="E68" s="46"/>
      <c r="F68" s="46"/>
      <c r="G68" s="47" t="s">
        <v>529</v>
      </c>
      <c r="H68" s="64" t="s">
        <v>530</v>
      </c>
      <c r="I68" s="52"/>
      <c r="J68" s="72"/>
      <c r="K68" s="72"/>
      <c r="L68" s="72"/>
      <c r="M68" s="72"/>
    </row>
    <row r="69" s="30" customFormat="1" ht="27" customHeight="1" spans="1:13">
      <c r="A69" s="48"/>
      <c r="B69" s="68"/>
      <c r="C69" s="69"/>
      <c r="D69" s="68"/>
      <c r="E69" s="46"/>
      <c r="F69" s="46" t="s">
        <v>476</v>
      </c>
      <c r="G69" s="47" t="s">
        <v>531</v>
      </c>
      <c r="H69" s="64" t="s">
        <v>506</v>
      </c>
      <c r="I69" s="52"/>
      <c r="J69" s="72"/>
      <c r="K69" s="72"/>
      <c r="L69" s="72"/>
      <c r="M69" s="72"/>
    </row>
    <row r="70" s="30" customFormat="1" ht="27" customHeight="1" spans="1:13">
      <c r="A70" s="54"/>
      <c r="B70" s="74"/>
      <c r="C70" s="75"/>
      <c r="D70" s="74"/>
      <c r="E70" s="46"/>
      <c r="F70" s="46"/>
      <c r="G70" s="47" t="s">
        <v>505</v>
      </c>
      <c r="H70" s="64" t="s">
        <v>506</v>
      </c>
      <c r="I70" s="52"/>
      <c r="J70" s="72"/>
      <c r="K70" s="72"/>
      <c r="L70" s="72"/>
      <c r="M70" s="72"/>
    </row>
    <row r="71" ht="27" customHeight="1" spans="1:13">
      <c r="A71" s="38">
        <v>204001</v>
      </c>
      <c r="B71" s="64" t="s">
        <v>532</v>
      </c>
      <c r="C71" s="46">
        <v>40</v>
      </c>
      <c r="D71" s="36" t="s">
        <v>533</v>
      </c>
      <c r="E71" s="13" t="s">
        <v>421</v>
      </c>
      <c r="F71" s="13" t="s">
        <v>422</v>
      </c>
      <c r="G71" s="47" t="s">
        <v>534</v>
      </c>
      <c r="H71" s="64" t="s">
        <v>535</v>
      </c>
      <c r="I71" s="72"/>
      <c r="J71" s="72"/>
      <c r="K71" s="72"/>
      <c r="L71" s="72"/>
      <c r="M71" s="72"/>
    </row>
    <row r="72" ht="27" customHeight="1" spans="1:13">
      <c r="A72" s="38"/>
      <c r="B72" s="46"/>
      <c r="C72" s="46"/>
      <c r="D72" s="68"/>
      <c r="E72" s="62"/>
      <c r="F72" s="63"/>
      <c r="G72" s="47" t="s">
        <v>536</v>
      </c>
      <c r="H72" s="64" t="s">
        <v>537</v>
      </c>
      <c r="I72" s="72"/>
      <c r="J72" s="72"/>
      <c r="K72" s="72"/>
      <c r="L72" s="72"/>
      <c r="M72" s="72"/>
    </row>
    <row r="73" ht="27" customHeight="1" spans="1:13">
      <c r="A73" s="38"/>
      <c r="B73" s="46"/>
      <c r="C73" s="46"/>
      <c r="D73" s="68"/>
      <c r="E73" s="62"/>
      <c r="F73" s="13" t="s">
        <v>427</v>
      </c>
      <c r="G73" s="47" t="s">
        <v>538</v>
      </c>
      <c r="H73" s="64" t="s">
        <v>539</v>
      </c>
      <c r="I73" s="72"/>
      <c r="J73" s="72"/>
      <c r="K73" s="72"/>
      <c r="L73" s="72"/>
      <c r="M73" s="72"/>
    </row>
    <row r="74" ht="27" customHeight="1" spans="1:13">
      <c r="A74" s="38"/>
      <c r="B74" s="46"/>
      <c r="C74" s="46"/>
      <c r="D74" s="68"/>
      <c r="E74" s="62"/>
      <c r="F74" s="63"/>
      <c r="G74" s="47" t="s">
        <v>540</v>
      </c>
      <c r="H74" s="64" t="s">
        <v>541</v>
      </c>
      <c r="I74" s="72"/>
      <c r="J74" s="72"/>
      <c r="K74" s="72"/>
      <c r="L74" s="72"/>
      <c r="M74" s="72"/>
    </row>
    <row r="75" ht="27" customHeight="1" spans="1:13">
      <c r="A75" s="38"/>
      <c r="B75" s="46"/>
      <c r="C75" s="46"/>
      <c r="D75" s="68"/>
      <c r="E75" s="62"/>
      <c r="F75" s="13" t="s">
        <v>430</v>
      </c>
      <c r="G75" s="47" t="s">
        <v>542</v>
      </c>
      <c r="H75" s="64" t="s">
        <v>543</v>
      </c>
      <c r="I75" s="72"/>
      <c r="J75" s="72"/>
      <c r="K75" s="72"/>
      <c r="L75" s="72"/>
      <c r="M75" s="72"/>
    </row>
    <row r="76" ht="27" customHeight="1" spans="1:13">
      <c r="A76" s="38"/>
      <c r="B76" s="46"/>
      <c r="C76" s="46"/>
      <c r="D76" s="68"/>
      <c r="E76" s="62"/>
      <c r="F76" s="63"/>
      <c r="G76" s="47" t="s">
        <v>544</v>
      </c>
      <c r="H76" s="64" t="s">
        <v>545</v>
      </c>
      <c r="I76" s="72"/>
      <c r="J76" s="72"/>
      <c r="K76" s="72"/>
      <c r="L76" s="72"/>
      <c r="M76" s="72"/>
    </row>
    <row r="77" ht="27" customHeight="1" spans="1:13">
      <c r="A77" s="38"/>
      <c r="B77" s="46"/>
      <c r="C77" s="46"/>
      <c r="D77" s="68"/>
      <c r="E77" s="62"/>
      <c r="F77" s="13" t="s">
        <v>433</v>
      </c>
      <c r="G77" s="47" t="s">
        <v>161</v>
      </c>
      <c r="H77" s="64" t="s">
        <v>546</v>
      </c>
      <c r="I77" s="72"/>
      <c r="J77" s="72"/>
      <c r="K77" s="72"/>
      <c r="L77" s="72"/>
      <c r="M77" s="72"/>
    </row>
    <row r="78" ht="27" customHeight="1" spans="1:13">
      <c r="A78" s="38"/>
      <c r="B78" s="46"/>
      <c r="C78" s="46"/>
      <c r="D78" s="68"/>
      <c r="E78" s="63"/>
      <c r="F78" s="63"/>
      <c r="G78" s="47"/>
      <c r="H78" s="64"/>
      <c r="I78" s="72"/>
      <c r="J78" s="72"/>
      <c r="K78" s="72"/>
      <c r="L78" s="72"/>
      <c r="M78" s="72"/>
    </row>
    <row r="79" ht="27" customHeight="1" spans="1:13">
      <c r="A79" s="38"/>
      <c r="B79" s="46"/>
      <c r="C79" s="46"/>
      <c r="D79" s="68"/>
      <c r="E79" s="19" t="s">
        <v>435</v>
      </c>
      <c r="F79" s="13" t="s">
        <v>495</v>
      </c>
      <c r="G79" s="47" t="s">
        <v>547</v>
      </c>
      <c r="H79" s="64" t="s">
        <v>443</v>
      </c>
      <c r="I79" s="72"/>
      <c r="J79" s="72"/>
      <c r="K79" s="72"/>
      <c r="L79" s="72"/>
      <c r="M79" s="72"/>
    </row>
    <row r="80" ht="27" customHeight="1" spans="1:13">
      <c r="A80" s="38"/>
      <c r="B80" s="46"/>
      <c r="C80" s="46"/>
      <c r="D80" s="68"/>
      <c r="E80" s="62"/>
      <c r="F80" s="63"/>
      <c r="G80" s="47" t="s">
        <v>548</v>
      </c>
      <c r="H80" s="64" t="s">
        <v>549</v>
      </c>
      <c r="I80" s="72"/>
      <c r="J80" s="72"/>
      <c r="K80" s="72"/>
      <c r="L80" s="72"/>
      <c r="M80" s="72"/>
    </row>
    <row r="81" ht="27" customHeight="1" spans="1:13">
      <c r="A81" s="38"/>
      <c r="B81" s="46"/>
      <c r="C81" s="46"/>
      <c r="D81" s="68"/>
      <c r="E81" s="62"/>
      <c r="F81" s="13" t="s">
        <v>499</v>
      </c>
      <c r="G81" s="47" t="s">
        <v>550</v>
      </c>
      <c r="H81" s="64" t="s">
        <v>551</v>
      </c>
      <c r="I81" s="72"/>
      <c r="J81" s="72"/>
      <c r="K81" s="72"/>
      <c r="L81" s="72"/>
      <c r="M81" s="72"/>
    </row>
    <row r="82" ht="27" customHeight="1" spans="1:13">
      <c r="A82" s="38"/>
      <c r="B82" s="46"/>
      <c r="C82" s="46"/>
      <c r="D82" s="68"/>
      <c r="E82" s="62"/>
      <c r="F82" s="63"/>
      <c r="G82" s="47" t="s">
        <v>552</v>
      </c>
      <c r="H82" s="64" t="s">
        <v>551</v>
      </c>
      <c r="I82" s="72"/>
      <c r="J82" s="72"/>
      <c r="K82" s="72"/>
      <c r="L82" s="72"/>
      <c r="M82" s="72"/>
    </row>
    <row r="83" ht="27" customHeight="1" spans="1:13">
      <c r="A83" s="38"/>
      <c r="B83" s="46"/>
      <c r="C83" s="46"/>
      <c r="D83" s="68"/>
      <c r="E83" s="62"/>
      <c r="F83" s="13" t="s">
        <v>502</v>
      </c>
      <c r="G83" s="47" t="s">
        <v>451</v>
      </c>
      <c r="H83" s="64" t="s">
        <v>504</v>
      </c>
      <c r="I83" s="72"/>
      <c r="J83" s="72"/>
      <c r="K83" s="72"/>
      <c r="L83" s="72"/>
      <c r="M83" s="72"/>
    </row>
    <row r="84" ht="27" customHeight="1" spans="1:13">
      <c r="A84" s="38"/>
      <c r="B84" s="46"/>
      <c r="C84" s="46"/>
      <c r="D84" s="74"/>
      <c r="E84" s="63"/>
      <c r="F84" s="63"/>
      <c r="G84" s="47" t="s">
        <v>531</v>
      </c>
      <c r="H84" s="64" t="s">
        <v>504</v>
      </c>
      <c r="I84" s="72"/>
      <c r="J84" s="72"/>
      <c r="K84" s="72"/>
      <c r="L84" s="72"/>
      <c r="M84" s="72"/>
    </row>
    <row r="85" s="31" customFormat="1" ht="27" customHeight="1" spans="1:13">
      <c r="A85" s="56">
        <v>204001</v>
      </c>
      <c r="B85" s="13" t="s">
        <v>553</v>
      </c>
      <c r="C85" s="76">
        <v>118</v>
      </c>
      <c r="D85" s="68" t="s">
        <v>554</v>
      </c>
      <c r="E85" s="13" t="s">
        <v>421</v>
      </c>
      <c r="F85" s="13" t="s">
        <v>422</v>
      </c>
      <c r="G85" s="47" t="s">
        <v>555</v>
      </c>
      <c r="H85" s="64">
        <v>3</v>
      </c>
      <c r="I85" s="72"/>
      <c r="J85" s="72"/>
      <c r="K85" s="72"/>
      <c r="L85" s="72"/>
      <c r="M85" s="72"/>
    </row>
    <row r="86" s="31" customFormat="1" ht="27" customHeight="1" spans="1:13">
      <c r="A86" s="59"/>
      <c r="B86" s="62"/>
      <c r="C86" s="77"/>
      <c r="D86" s="68"/>
      <c r="E86" s="62"/>
      <c r="F86" s="63"/>
      <c r="G86" s="47" t="s">
        <v>556</v>
      </c>
      <c r="H86" s="64" t="s">
        <v>557</v>
      </c>
      <c r="I86" s="72"/>
      <c r="J86" s="72"/>
      <c r="K86" s="72"/>
      <c r="L86" s="72"/>
      <c r="M86" s="72"/>
    </row>
    <row r="87" s="31" customFormat="1" ht="27" customHeight="1" spans="1:13">
      <c r="A87" s="59"/>
      <c r="B87" s="62"/>
      <c r="C87" s="77"/>
      <c r="D87" s="68"/>
      <c r="E87" s="62"/>
      <c r="F87" s="13" t="s">
        <v>427</v>
      </c>
      <c r="G87" s="47" t="s">
        <v>558</v>
      </c>
      <c r="H87" s="64" t="s">
        <v>559</v>
      </c>
      <c r="I87" s="72"/>
      <c r="J87" s="72"/>
      <c r="K87" s="72"/>
      <c r="L87" s="72"/>
      <c r="M87" s="72"/>
    </row>
    <row r="88" s="31" customFormat="1" ht="27" customHeight="1" spans="1:13">
      <c r="A88" s="59"/>
      <c r="B88" s="62"/>
      <c r="C88" s="77"/>
      <c r="D88" s="68"/>
      <c r="E88" s="62"/>
      <c r="F88" s="63"/>
      <c r="G88" s="47" t="s">
        <v>560</v>
      </c>
      <c r="H88" s="64">
        <v>1</v>
      </c>
      <c r="I88" s="72"/>
      <c r="J88" s="72"/>
      <c r="K88" s="72"/>
      <c r="L88" s="72"/>
      <c r="M88" s="72"/>
    </row>
    <row r="89" s="31" customFormat="1" ht="27" customHeight="1" spans="1:13">
      <c r="A89" s="59"/>
      <c r="B89" s="62"/>
      <c r="C89" s="77"/>
      <c r="D89" s="68"/>
      <c r="E89" s="62"/>
      <c r="F89" s="13" t="s">
        <v>430</v>
      </c>
      <c r="G89" s="47" t="s">
        <v>431</v>
      </c>
      <c r="H89" s="64">
        <v>1</v>
      </c>
      <c r="I89" s="72"/>
      <c r="J89" s="72"/>
      <c r="K89" s="72"/>
      <c r="L89" s="72"/>
      <c r="M89" s="72"/>
    </row>
    <row r="90" s="31" customFormat="1" ht="27" customHeight="1" spans="1:13">
      <c r="A90" s="59"/>
      <c r="B90" s="62"/>
      <c r="C90" s="77"/>
      <c r="D90" s="68"/>
      <c r="E90" s="62"/>
      <c r="F90" s="63"/>
      <c r="G90" s="47" t="s">
        <v>561</v>
      </c>
      <c r="H90" s="64" t="s">
        <v>490</v>
      </c>
      <c r="I90" s="72"/>
      <c r="J90" s="72"/>
      <c r="K90" s="72"/>
      <c r="L90" s="72"/>
      <c r="M90" s="72"/>
    </row>
    <row r="91" s="31" customFormat="1" ht="27" customHeight="1" spans="1:13">
      <c r="A91" s="59"/>
      <c r="B91" s="62"/>
      <c r="C91" s="77"/>
      <c r="D91" s="68"/>
      <c r="E91" s="62"/>
      <c r="F91" s="13" t="s">
        <v>433</v>
      </c>
      <c r="G91" s="47" t="s">
        <v>161</v>
      </c>
      <c r="H91" s="64" t="s">
        <v>562</v>
      </c>
      <c r="I91" s="72"/>
      <c r="J91" s="72"/>
      <c r="K91" s="72"/>
      <c r="L91" s="72"/>
      <c r="M91" s="72"/>
    </row>
    <row r="92" s="31" customFormat="1" ht="27" customHeight="1" spans="1:13">
      <c r="A92" s="59"/>
      <c r="B92" s="62"/>
      <c r="C92" s="77"/>
      <c r="D92" s="68"/>
      <c r="E92" s="63"/>
      <c r="F92" s="63"/>
      <c r="G92" s="47"/>
      <c r="H92" s="64"/>
      <c r="I92" s="72"/>
      <c r="J92" s="72"/>
      <c r="K92" s="72"/>
      <c r="L92" s="72"/>
      <c r="M92" s="72"/>
    </row>
    <row r="93" s="31" customFormat="1" ht="27" customHeight="1" spans="1:13">
      <c r="A93" s="59"/>
      <c r="B93" s="62"/>
      <c r="C93" s="77"/>
      <c r="D93" s="68"/>
      <c r="E93" s="19" t="s">
        <v>435</v>
      </c>
      <c r="F93" s="13" t="s">
        <v>495</v>
      </c>
      <c r="G93" s="47" t="s">
        <v>563</v>
      </c>
      <c r="H93" s="64" t="s">
        <v>564</v>
      </c>
      <c r="I93" s="72"/>
      <c r="J93" s="72"/>
      <c r="K93" s="72"/>
      <c r="L93" s="72"/>
      <c r="M93" s="72"/>
    </row>
    <row r="94" s="31" customFormat="1" ht="27" customHeight="1" spans="1:13">
      <c r="A94" s="59"/>
      <c r="B94" s="62"/>
      <c r="C94" s="77"/>
      <c r="D94" s="68"/>
      <c r="E94" s="62"/>
      <c r="F94" s="63"/>
      <c r="G94" s="47" t="s">
        <v>565</v>
      </c>
      <c r="H94" s="64" t="s">
        <v>566</v>
      </c>
      <c r="I94" s="72"/>
      <c r="J94" s="72"/>
      <c r="K94" s="72"/>
      <c r="L94" s="72"/>
      <c r="M94" s="72"/>
    </row>
    <row r="95" s="31" customFormat="1" ht="27" customHeight="1" spans="1:13">
      <c r="A95" s="59"/>
      <c r="B95" s="62"/>
      <c r="C95" s="77"/>
      <c r="D95" s="68"/>
      <c r="E95" s="62"/>
      <c r="F95" s="13" t="s">
        <v>499</v>
      </c>
      <c r="G95" s="47" t="s">
        <v>567</v>
      </c>
      <c r="H95" s="64" t="s">
        <v>568</v>
      </c>
      <c r="I95" s="72"/>
      <c r="J95" s="72"/>
      <c r="K95" s="72"/>
      <c r="L95" s="72"/>
      <c r="M95" s="72"/>
    </row>
    <row r="96" s="31" customFormat="1" ht="27" customHeight="1" spans="1:13">
      <c r="A96" s="59"/>
      <c r="B96" s="62"/>
      <c r="C96" s="77"/>
      <c r="D96" s="68"/>
      <c r="E96" s="62"/>
      <c r="F96" s="62"/>
      <c r="G96" s="47" t="s">
        <v>569</v>
      </c>
      <c r="H96" s="64" t="s">
        <v>570</v>
      </c>
      <c r="I96" s="72"/>
      <c r="J96" s="72"/>
      <c r="K96" s="72"/>
      <c r="L96" s="72"/>
      <c r="M96" s="72"/>
    </row>
    <row r="97" s="31" customFormat="1" ht="27" customHeight="1" spans="1:13">
      <c r="A97" s="59"/>
      <c r="B97" s="62"/>
      <c r="C97" s="77"/>
      <c r="D97" s="68"/>
      <c r="E97" s="62"/>
      <c r="F97" s="13" t="s">
        <v>502</v>
      </c>
      <c r="G97" s="47" t="s">
        <v>571</v>
      </c>
      <c r="H97" s="64" t="s">
        <v>506</v>
      </c>
      <c r="I97" s="72"/>
      <c r="J97" s="72"/>
      <c r="K97" s="72"/>
      <c r="L97" s="72"/>
      <c r="M97" s="72"/>
    </row>
    <row r="98" s="31" customFormat="1" ht="27" customHeight="1" spans="1:13">
      <c r="A98" s="65"/>
      <c r="B98" s="63"/>
      <c r="C98" s="78"/>
      <c r="D98" s="74"/>
      <c r="E98" s="63"/>
      <c r="F98" s="63"/>
      <c r="G98" s="47" t="s">
        <v>505</v>
      </c>
      <c r="H98" s="64" t="s">
        <v>506</v>
      </c>
      <c r="I98" s="72"/>
      <c r="J98" s="72"/>
      <c r="K98" s="72"/>
      <c r="L98" s="72"/>
      <c r="M98" s="72"/>
    </row>
    <row r="99" s="31" customFormat="1" ht="27" customHeight="1" spans="1:13">
      <c r="A99" s="56">
        <v>204001</v>
      </c>
      <c r="B99" s="79" t="s">
        <v>572</v>
      </c>
      <c r="C99" s="80">
        <v>181</v>
      </c>
      <c r="D99" s="68" t="s">
        <v>573</v>
      </c>
      <c r="E99" s="13" t="s">
        <v>421</v>
      </c>
      <c r="F99" s="13" t="s">
        <v>422</v>
      </c>
      <c r="G99" s="47" t="s">
        <v>574</v>
      </c>
      <c r="H99" s="64" t="s">
        <v>575</v>
      </c>
      <c r="I99" s="72"/>
      <c r="J99" s="72"/>
      <c r="K99" s="72"/>
      <c r="L99" s="72"/>
      <c r="M99" s="72"/>
    </row>
    <row r="100" s="31" customFormat="1" ht="27" customHeight="1" spans="1:13">
      <c r="A100" s="59"/>
      <c r="B100" s="81"/>
      <c r="C100" s="81"/>
      <c r="D100" s="68"/>
      <c r="E100" s="62"/>
      <c r="F100" s="63"/>
      <c r="G100" s="47" t="s">
        <v>576</v>
      </c>
      <c r="H100" s="64" t="s">
        <v>577</v>
      </c>
      <c r="I100" s="72"/>
      <c r="J100" s="72"/>
      <c r="K100" s="72"/>
      <c r="L100" s="72"/>
      <c r="M100" s="72"/>
    </row>
    <row r="101" s="31" customFormat="1" ht="27" customHeight="1" spans="1:13">
      <c r="A101" s="59"/>
      <c r="B101" s="81"/>
      <c r="C101" s="81"/>
      <c r="D101" s="68"/>
      <c r="E101" s="62"/>
      <c r="F101" s="13" t="s">
        <v>427</v>
      </c>
      <c r="G101" s="47" t="s">
        <v>457</v>
      </c>
      <c r="H101" s="64">
        <v>1</v>
      </c>
      <c r="I101" s="72"/>
      <c r="J101" s="72"/>
      <c r="K101" s="72"/>
      <c r="L101" s="72"/>
      <c r="M101" s="72"/>
    </row>
    <row r="102" s="31" customFormat="1" ht="27" customHeight="1" spans="1:13">
      <c r="A102" s="59"/>
      <c r="B102" s="81"/>
      <c r="C102" s="81"/>
      <c r="D102" s="68"/>
      <c r="E102" s="62"/>
      <c r="F102" s="63"/>
      <c r="G102" s="47" t="s">
        <v>578</v>
      </c>
      <c r="H102" s="64" t="s">
        <v>559</v>
      </c>
      <c r="I102" s="72"/>
      <c r="J102" s="72"/>
      <c r="K102" s="72"/>
      <c r="L102" s="72"/>
      <c r="M102" s="72"/>
    </row>
    <row r="103" s="31" customFormat="1" ht="27" customHeight="1" spans="1:13">
      <c r="A103" s="59"/>
      <c r="B103" s="81"/>
      <c r="C103" s="81"/>
      <c r="D103" s="68"/>
      <c r="E103" s="62"/>
      <c r="F103" s="13" t="s">
        <v>430</v>
      </c>
      <c r="G103" s="47" t="s">
        <v>431</v>
      </c>
      <c r="H103" s="64">
        <v>1</v>
      </c>
      <c r="I103" s="72"/>
      <c r="J103" s="72"/>
      <c r="K103" s="72"/>
      <c r="L103" s="72"/>
      <c r="M103" s="72"/>
    </row>
    <row r="104" s="31" customFormat="1" ht="27" customHeight="1" spans="1:13">
      <c r="A104" s="59"/>
      <c r="B104" s="81"/>
      <c r="C104" s="81"/>
      <c r="D104" s="68"/>
      <c r="E104" s="62"/>
      <c r="F104" s="63"/>
      <c r="G104" s="47" t="s">
        <v>579</v>
      </c>
      <c r="H104" s="64" t="s">
        <v>490</v>
      </c>
      <c r="I104" s="72"/>
      <c r="J104" s="72"/>
      <c r="K104" s="72"/>
      <c r="L104" s="72"/>
      <c r="M104" s="72"/>
    </row>
    <row r="105" s="31" customFormat="1" ht="27" customHeight="1" spans="1:13">
      <c r="A105" s="59"/>
      <c r="B105" s="81"/>
      <c r="C105" s="81"/>
      <c r="D105" s="68"/>
      <c r="E105" s="62"/>
      <c r="F105" s="13" t="s">
        <v>433</v>
      </c>
      <c r="G105" s="47" t="s">
        <v>161</v>
      </c>
      <c r="H105" s="64" t="s">
        <v>580</v>
      </c>
      <c r="I105" s="72"/>
      <c r="J105" s="72"/>
      <c r="K105" s="72"/>
      <c r="L105" s="72"/>
      <c r="M105" s="72"/>
    </row>
    <row r="106" s="31" customFormat="1" ht="27" customHeight="1" spans="1:13">
      <c r="A106" s="59"/>
      <c r="B106" s="81"/>
      <c r="C106" s="81"/>
      <c r="D106" s="68"/>
      <c r="E106" s="63"/>
      <c r="F106" s="63"/>
      <c r="G106" s="47"/>
      <c r="H106" s="64"/>
      <c r="I106" s="72"/>
      <c r="J106" s="72"/>
      <c r="K106" s="72"/>
      <c r="L106" s="72"/>
      <c r="M106" s="72"/>
    </row>
    <row r="107" s="31" customFormat="1" ht="27" customHeight="1" spans="1:13">
      <c r="A107" s="59"/>
      <c r="B107" s="81"/>
      <c r="C107" s="81"/>
      <c r="D107" s="68"/>
      <c r="E107" s="19" t="s">
        <v>435</v>
      </c>
      <c r="F107" s="13" t="s">
        <v>495</v>
      </c>
      <c r="G107" s="47" t="s">
        <v>581</v>
      </c>
      <c r="H107" s="64" t="s">
        <v>582</v>
      </c>
      <c r="I107" s="72"/>
      <c r="J107" s="72"/>
      <c r="K107" s="72"/>
      <c r="L107" s="72"/>
      <c r="M107" s="72"/>
    </row>
    <row r="108" s="31" customFormat="1" ht="27" customHeight="1" spans="1:13">
      <c r="A108" s="59"/>
      <c r="B108" s="81"/>
      <c r="C108" s="81"/>
      <c r="D108" s="68"/>
      <c r="E108" s="62"/>
      <c r="F108" s="63"/>
      <c r="G108" s="47" t="s">
        <v>583</v>
      </c>
      <c r="H108" s="64" t="s">
        <v>584</v>
      </c>
      <c r="I108" s="72"/>
      <c r="J108" s="72"/>
      <c r="K108" s="72"/>
      <c r="L108" s="72"/>
      <c r="M108" s="72"/>
    </row>
    <row r="109" s="31" customFormat="1" ht="27" customHeight="1" spans="1:13">
      <c r="A109" s="59"/>
      <c r="B109" s="81"/>
      <c r="C109" s="81"/>
      <c r="D109" s="68"/>
      <c r="E109" s="62"/>
      <c r="F109" s="13" t="s">
        <v>499</v>
      </c>
      <c r="G109" s="47" t="s">
        <v>585</v>
      </c>
      <c r="H109" s="64" t="s">
        <v>568</v>
      </c>
      <c r="I109" s="72"/>
      <c r="J109" s="72"/>
      <c r="K109" s="72"/>
      <c r="L109" s="72"/>
      <c r="M109" s="72"/>
    </row>
    <row r="110" s="31" customFormat="1" ht="27" customHeight="1" spans="1:13">
      <c r="A110" s="59"/>
      <c r="B110" s="81"/>
      <c r="C110" s="81"/>
      <c r="D110" s="68"/>
      <c r="E110" s="62"/>
      <c r="F110" s="63"/>
      <c r="G110" s="47" t="s">
        <v>569</v>
      </c>
      <c r="H110" s="64" t="s">
        <v>570</v>
      </c>
      <c r="I110" s="72"/>
      <c r="J110" s="72"/>
      <c r="K110" s="72"/>
      <c r="L110" s="72"/>
      <c r="M110" s="72"/>
    </row>
    <row r="111" s="31" customFormat="1" ht="27" customHeight="1" spans="1:13">
      <c r="A111" s="59"/>
      <c r="B111" s="81"/>
      <c r="C111" s="81"/>
      <c r="D111" s="68"/>
      <c r="E111" s="62"/>
      <c r="F111" s="13" t="s">
        <v>502</v>
      </c>
      <c r="G111" s="47" t="s">
        <v>503</v>
      </c>
      <c r="H111" s="64" t="s">
        <v>450</v>
      </c>
      <c r="I111" s="72"/>
      <c r="J111" s="72"/>
      <c r="K111" s="72"/>
      <c r="L111" s="72"/>
      <c r="M111" s="72"/>
    </row>
    <row r="112" s="31" customFormat="1" ht="27" customHeight="1" spans="1:13">
      <c r="A112" s="65"/>
      <c r="B112" s="82"/>
      <c r="C112" s="82"/>
      <c r="D112" s="74"/>
      <c r="E112" s="63"/>
      <c r="F112" s="63"/>
      <c r="G112" s="47" t="s">
        <v>505</v>
      </c>
      <c r="H112" s="64" t="s">
        <v>450</v>
      </c>
      <c r="I112" s="72"/>
      <c r="J112" s="72"/>
      <c r="K112" s="72"/>
      <c r="L112" s="72"/>
      <c r="M112" s="72"/>
    </row>
    <row r="113" s="31" customFormat="1" ht="27" customHeight="1" spans="1:13">
      <c r="A113" s="56">
        <v>204001</v>
      </c>
      <c r="B113" s="13" t="s">
        <v>586</v>
      </c>
      <c r="C113" s="83">
        <v>319</v>
      </c>
      <c r="D113" s="68" t="s">
        <v>587</v>
      </c>
      <c r="E113" s="40" t="s">
        <v>421</v>
      </c>
      <c r="F113" s="84" t="s">
        <v>422</v>
      </c>
      <c r="G113" s="47" t="s">
        <v>588</v>
      </c>
      <c r="H113" s="64" t="s">
        <v>589</v>
      </c>
      <c r="I113" s="72"/>
      <c r="J113" s="72"/>
      <c r="K113" s="72"/>
      <c r="L113" s="72"/>
      <c r="M113" s="72"/>
    </row>
    <row r="114" s="31" customFormat="1" ht="27" customHeight="1" spans="1:13">
      <c r="A114" s="59"/>
      <c r="B114" s="62"/>
      <c r="C114" s="62"/>
      <c r="D114" s="68"/>
      <c r="E114" s="40"/>
      <c r="F114" s="85"/>
      <c r="G114" s="47" t="s">
        <v>590</v>
      </c>
      <c r="H114" s="64" t="s">
        <v>591</v>
      </c>
      <c r="I114" s="72"/>
      <c r="J114" s="72"/>
      <c r="K114" s="72"/>
      <c r="L114" s="72"/>
      <c r="M114" s="72"/>
    </row>
    <row r="115" s="31" customFormat="1" ht="27" customHeight="1" spans="1:13">
      <c r="A115" s="59"/>
      <c r="B115" s="62"/>
      <c r="C115" s="62"/>
      <c r="D115" s="68"/>
      <c r="E115" s="40"/>
      <c r="F115" s="84" t="s">
        <v>427</v>
      </c>
      <c r="G115" s="47" t="s">
        <v>457</v>
      </c>
      <c r="H115" s="64">
        <v>1</v>
      </c>
      <c r="I115" s="72"/>
      <c r="J115" s="72"/>
      <c r="K115" s="72"/>
      <c r="L115" s="72"/>
      <c r="M115" s="72"/>
    </row>
    <row r="116" s="31" customFormat="1" ht="27" customHeight="1" spans="1:13">
      <c r="A116" s="59"/>
      <c r="B116" s="62"/>
      <c r="C116" s="62"/>
      <c r="D116" s="68"/>
      <c r="E116" s="40"/>
      <c r="F116" s="85"/>
      <c r="G116" s="47" t="s">
        <v>592</v>
      </c>
      <c r="H116" s="64" t="s">
        <v>593</v>
      </c>
      <c r="I116" s="72"/>
      <c r="J116" s="72"/>
      <c r="K116" s="72"/>
      <c r="L116" s="72"/>
      <c r="M116" s="72"/>
    </row>
    <row r="117" s="31" customFormat="1" ht="27" customHeight="1" spans="1:13">
      <c r="A117" s="59"/>
      <c r="B117" s="62"/>
      <c r="C117" s="62"/>
      <c r="D117" s="68"/>
      <c r="E117" s="40"/>
      <c r="F117" s="40" t="s">
        <v>430</v>
      </c>
      <c r="G117" s="47" t="s">
        <v>431</v>
      </c>
      <c r="H117" s="64">
        <v>1</v>
      </c>
      <c r="I117" s="72"/>
      <c r="J117" s="72"/>
      <c r="K117" s="72"/>
      <c r="L117" s="72"/>
      <c r="M117" s="72"/>
    </row>
    <row r="118" s="31" customFormat="1" ht="27" customHeight="1" spans="1:13">
      <c r="A118" s="59"/>
      <c r="B118" s="62"/>
      <c r="C118" s="62"/>
      <c r="D118" s="68"/>
      <c r="E118" s="40"/>
      <c r="F118" s="40"/>
      <c r="G118" s="47" t="s">
        <v>579</v>
      </c>
      <c r="H118" s="64" t="s">
        <v>490</v>
      </c>
      <c r="I118" s="72"/>
      <c r="J118" s="72"/>
      <c r="K118" s="72"/>
      <c r="L118" s="72"/>
      <c r="M118" s="72"/>
    </row>
    <row r="119" s="31" customFormat="1" ht="27" customHeight="1" spans="1:13">
      <c r="A119" s="59"/>
      <c r="B119" s="62"/>
      <c r="C119" s="62"/>
      <c r="D119" s="68"/>
      <c r="E119" s="40"/>
      <c r="F119" s="40" t="s">
        <v>433</v>
      </c>
      <c r="G119" s="47" t="s">
        <v>161</v>
      </c>
      <c r="H119" s="64" t="s">
        <v>594</v>
      </c>
      <c r="I119" s="72"/>
      <c r="J119" s="72"/>
      <c r="K119" s="72"/>
      <c r="L119" s="72"/>
      <c r="M119" s="72"/>
    </row>
    <row r="120" s="31" customFormat="1" ht="27" customHeight="1" spans="1:13">
      <c r="A120" s="59"/>
      <c r="B120" s="62"/>
      <c r="C120" s="62"/>
      <c r="D120" s="68"/>
      <c r="E120" s="40"/>
      <c r="F120" s="40"/>
      <c r="G120" s="47"/>
      <c r="H120" s="64"/>
      <c r="I120" s="72"/>
      <c r="J120" s="72"/>
      <c r="K120" s="72"/>
      <c r="L120" s="72"/>
      <c r="M120" s="72"/>
    </row>
    <row r="121" s="31" customFormat="1" ht="27" customHeight="1" spans="1:13">
      <c r="A121" s="59"/>
      <c r="B121" s="62"/>
      <c r="C121" s="62"/>
      <c r="D121" s="68"/>
      <c r="E121" s="40" t="s">
        <v>435</v>
      </c>
      <c r="F121" s="43" t="s">
        <v>520</v>
      </c>
      <c r="G121" s="47" t="s">
        <v>595</v>
      </c>
      <c r="H121" s="64" t="s">
        <v>596</v>
      </c>
      <c r="I121" s="72"/>
      <c r="J121" s="72"/>
      <c r="K121" s="72"/>
      <c r="L121" s="72"/>
      <c r="M121" s="72"/>
    </row>
    <row r="122" s="31" customFormat="1" ht="27" customHeight="1" spans="1:13">
      <c r="A122" s="59"/>
      <c r="B122" s="62"/>
      <c r="C122" s="62"/>
      <c r="D122" s="68"/>
      <c r="E122" s="40"/>
      <c r="F122" s="40"/>
      <c r="G122" s="47" t="s">
        <v>597</v>
      </c>
      <c r="H122" s="64" t="s">
        <v>598</v>
      </c>
      <c r="I122" s="72"/>
      <c r="J122" s="72"/>
      <c r="K122" s="72"/>
      <c r="L122" s="72"/>
      <c r="M122" s="72"/>
    </row>
    <row r="123" s="31" customFormat="1" ht="27" customHeight="1" spans="1:13">
      <c r="A123" s="59"/>
      <c r="B123" s="62"/>
      <c r="C123" s="62"/>
      <c r="D123" s="68"/>
      <c r="E123" s="40"/>
      <c r="F123" s="43" t="s">
        <v>465</v>
      </c>
      <c r="G123" s="47" t="s">
        <v>496</v>
      </c>
      <c r="H123" s="64" t="s">
        <v>599</v>
      </c>
      <c r="I123" s="72"/>
      <c r="J123" s="72"/>
      <c r="K123" s="72"/>
      <c r="L123" s="72"/>
      <c r="M123" s="72"/>
    </row>
    <row r="124" s="31" customFormat="1" ht="27" customHeight="1" spans="1:13">
      <c r="A124" s="59"/>
      <c r="B124" s="62"/>
      <c r="C124" s="62"/>
      <c r="D124" s="68"/>
      <c r="E124" s="40"/>
      <c r="F124" s="40"/>
      <c r="G124" s="47" t="s">
        <v>498</v>
      </c>
      <c r="H124" s="64" t="s">
        <v>443</v>
      </c>
      <c r="I124" s="72"/>
      <c r="J124" s="72"/>
      <c r="K124" s="72"/>
      <c r="L124" s="72"/>
      <c r="M124" s="72"/>
    </row>
    <row r="125" s="31" customFormat="1" ht="27" customHeight="1" spans="1:13">
      <c r="A125" s="59"/>
      <c r="B125" s="62"/>
      <c r="C125" s="62"/>
      <c r="D125" s="68"/>
      <c r="E125" s="40"/>
      <c r="F125" s="43" t="s">
        <v>600</v>
      </c>
      <c r="G125" s="47" t="s">
        <v>601</v>
      </c>
      <c r="H125" s="64" t="s">
        <v>602</v>
      </c>
      <c r="I125" s="72"/>
      <c r="J125" s="72"/>
      <c r="K125" s="72"/>
      <c r="L125" s="72"/>
      <c r="M125" s="72"/>
    </row>
    <row r="126" s="31" customFormat="1" ht="27" customHeight="1" spans="1:13">
      <c r="A126" s="59"/>
      <c r="B126" s="62"/>
      <c r="C126" s="62"/>
      <c r="D126" s="68"/>
      <c r="E126" s="40"/>
      <c r="F126" s="40"/>
      <c r="G126" s="47" t="s">
        <v>603</v>
      </c>
      <c r="H126" s="64" t="s">
        <v>602</v>
      </c>
      <c r="I126" s="72"/>
      <c r="J126" s="72"/>
      <c r="K126" s="72"/>
      <c r="L126" s="72"/>
      <c r="M126" s="72"/>
    </row>
    <row r="127" s="31" customFormat="1" ht="27" customHeight="1" spans="1:13">
      <c r="A127" s="59"/>
      <c r="B127" s="62"/>
      <c r="C127" s="62"/>
      <c r="D127" s="68"/>
      <c r="E127" s="40"/>
      <c r="F127" s="43" t="s">
        <v>472</v>
      </c>
      <c r="G127" s="47" t="s">
        <v>585</v>
      </c>
      <c r="H127" s="64" t="s">
        <v>604</v>
      </c>
      <c r="I127" s="72"/>
      <c r="J127" s="72"/>
      <c r="K127" s="72"/>
      <c r="L127" s="72"/>
      <c r="M127" s="72"/>
    </row>
    <row r="128" s="31" customFormat="1" ht="27" customHeight="1" spans="1:13">
      <c r="A128" s="59"/>
      <c r="B128" s="62"/>
      <c r="C128" s="62"/>
      <c r="D128" s="68"/>
      <c r="E128" s="40"/>
      <c r="F128" s="40"/>
      <c r="G128" s="47" t="s">
        <v>569</v>
      </c>
      <c r="H128" s="64" t="s">
        <v>605</v>
      </c>
      <c r="I128" s="72"/>
      <c r="J128" s="72"/>
      <c r="K128" s="72"/>
      <c r="L128" s="72"/>
      <c r="M128" s="72"/>
    </row>
    <row r="129" s="31" customFormat="1" ht="27" customHeight="1" spans="1:13">
      <c r="A129" s="59"/>
      <c r="B129" s="62"/>
      <c r="C129" s="62"/>
      <c r="D129" s="68"/>
      <c r="E129" s="40"/>
      <c r="F129" s="43" t="s">
        <v>448</v>
      </c>
      <c r="G129" s="47" t="s">
        <v>503</v>
      </c>
      <c r="H129" s="64">
        <v>1</v>
      </c>
      <c r="I129" s="72"/>
      <c r="J129" s="72"/>
      <c r="K129" s="72"/>
      <c r="L129" s="72"/>
      <c r="M129" s="72"/>
    </row>
    <row r="130" s="31" customFormat="1" ht="27" customHeight="1" spans="1:13">
      <c r="A130" s="65"/>
      <c r="B130" s="63"/>
      <c r="C130" s="63"/>
      <c r="D130" s="74"/>
      <c r="E130" s="40"/>
      <c r="F130" s="43"/>
      <c r="G130" s="47" t="s">
        <v>505</v>
      </c>
      <c r="H130" s="64">
        <v>1</v>
      </c>
      <c r="I130" s="72"/>
      <c r="J130" s="72"/>
      <c r="K130" s="72"/>
      <c r="L130" s="72"/>
      <c r="M130" s="72"/>
    </row>
    <row r="131" s="31" customFormat="1" ht="27" customHeight="1" spans="1:13">
      <c r="A131" s="56">
        <v>204001</v>
      </c>
      <c r="B131" s="13" t="s">
        <v>606</v>
      </c>
      <c r="C131" s="83">
        <v>8336</v>
      </c>
      <c r="D131" s="68" t="s">
        <v>607</v>
      </c>
      <c r="E131" s="13" t="s">
        <v>421</v>
      </c>
      <c r="F131" s="13" t="s">
        <v>422</v>
      </c>
      <c r="G131" s="47" t="s">
        <v>608</v>
      </c>
      <c r="H131" s="64" t="s">
        <v>609</v>
      </c>
      <c r="I131" s="52"/>
      <c r="J131" s="72"/>
      <c r="K131" s="72"/>
      <c r="L131" s="72"/>
      <c r="M131" s="72"/>
    </row>
    <row r="132" s="31" customFormat="1" ht="27" customHeight="1" spans="1:13">
      <c r="A132" s="59"/>
      <c r="B132" s="62"/>
      <c r="C132" s="62"/>
      <c r="D132" s="68"/>
      <c r="E132" s="62"/>
      <c r="F132" s="62"/>
      <c r="G132" s="47" t="s">
        <v>610</v>
      </c>
      <c r="H132" s="64" t="s">
        <v>611</v>
      </c>
      <c r="I132" s="52"/>
      <c r="J132" s="72"/>
      <c r="K132" s="72"/>
      <c r="L132" s="72"/>
      <c r="M132" s="72"/>
    </row>
    <row r="133" s="31" customFormat="1" ht="27" customHeight="1" spans="1:13">
      <c r="A133" s="59"/>
      <c r="B133" s="62"/>
      <c r="C133" s="62"/>
      <c r="D133" s="68"/>
      <c r="E133" s="62"/>
      <c r="F133" s="62"/>
      <c r="G133" s="47" t="s">
        <v>612</v>
      </c>
      <c r="H133" s="64" t="s">
        <v>613</v>
      </c>
      <c r="I133" s="52"/>
      <c r="J133" s="72"/>
      <c r="K133" s="72"/>
      <c r="L133" s="72"/>
      <c r="M133" s="72"/>
    </row>
    <row r="134" s="31" customFormat="1" ht="27" customHeight="1" spans="1:13">
      <c r="A134" s="59"/>
      <c r="B134" s="62"/>
      <c r="C134" s="62"/>
      <c r="D134" s="68"/>
      <c r="E134" s="62"/>
      <c r="F134" s="13" t="s">
        <v>427</v>
      </c>
      <c r="G134" s="47" t="s">
        <v>614</v>
      </c>
      <c r="H134" s="64" t="s">
        <v>615</v>
      </c>
      <c r="I134" s="52"/>
      <c r="J134" s="72"/>
      <c r="K134" s="72"/>
      <c r="L134" s="72"/>
      <c r="M134" s="72"/>
    </row>
    <row r="135" s="31" customFormat="1" ht="27" customHeight="1" spans="1:13">
      <c r="A135" s="59"/>
      <c r="B135" s="62"/>
      <c r="C135" s="62"/>
      <c r="D135" s="68"/>
      <c r="E135" s="62"/>
      <c r="F135" s="63"/>
      <c r="G135" s="47" t="s">
        <v>616</v>
      </c>
      <c r="H135" s="64" t="s">
        <v>617</v>
      </c>
      <c r="I135" s="52"/>
      <c r="J135" s="72"/>
      <c r="K135" s="72"/>
      <c r="L135" s="72"/>
      <c r="M135" s="72"/>
    </row>
    <row r="136" s="31" customFormat="1" ht="27" customHeight="1" spans="1:13">
      <c r="A136" s="59"/>
      <c r="B136" s="62"/>
      <c r="C136" s="62"/>
      <c r="D136" s="68"/>
      <c r="E136" s="62"/>
      <c r="F136" s="13" t="s">
        <v>430</v>
      </c>
      <c r="G136" s="47" t="s">
        <v>431</v>
      </c>
      <c r="H136" s="64">
        <v>1</v>
      </c>
      <c r="I136" s="52"/>
      <c r="J136" s="72"/>
      <c r="K136" s="72"/>
      <c r="L136" s="72"/>
      <c r="M136" s="72"/>
    </row>
    <row r="137" s="31" customFormat="1" ht="27" customHeight="1" spans="1:13">
      <c r="A137" s="59"/>
      <c r="B137" s="62"/>
      <c r="C137" s="62"/>
      <c r="D137" s="68"/>
      <c r="E137" s="62"/>
      <c r="F137" s="63"/>
      <c r="G137" s="47"/>
      <c r="H137" s="64"/>
      <c r="I137" s="52"/>
      <c r="J137" s="72"/>
      <c r="K137" s="72"/>
      <c r="L137" s="72"/>
      <c r="M137" s="72"/>
    </row>
    <row r="138" s="31" customFormat="1" ht="27" customHeight="1" spans="1:13">
      <c r="A138" s="59"/>
      <c r="B138" s="62"/>
      <c r="C138" s="62"/>
      <c r="D138" s="68"/>
      <c r="E138" s="62"/>
      <c r="F138" s="13" t="s">
        <v>433</v>
      </c>
      <c r="G138" s="47" t="s">
        <v>618</v>
      </c>
      <c r="H138" s="64" t="s">
        <v>619</v>
      </c>
      <c r="I138" s="52"/>
      <c r="J138" s="72"/>
      <c r="K138" s="72"/>
      <c r="L138" s="72"/>
      <c r="M138" s="72"/>
    </row>
    <row r="139" s="31" customFormat="1" ht="27" customHeight="1" spans="1:13">
      <c r="A139" s="59"/>
      <c r="B139" s="62"/>
      <c r="C139" s="62"/>
      <c r="D139" s="68"/>
      <c r="E139" s="63"/>
      <c r="F139" s="63"/>
      <c r="G139" s="47"/>
      <c r="H139" s="64"/>
      <c r="I139" s="52"/>
      <c r="J139" s="72"/>
      <c r="K139" s="72"/>
      <c r="L139" s="72"/>
      <c r="M139" s="72"/>
    </row>
    <row r="140" s="31" customFormat="1" ht="27" customHeight="1" spans="1:13">
      <c r="A140" s="59"/>
      <c r="B140" s="62"/>
      <c r="C140" s="62"/>
      <c r="D140" s="68"/>
      <c r="E140" s="19" t="s">
        <v>435</v>
      </c>
      <c r="F140" s="13" t="s">
        <v>495</v>
      </c>
      <c r="G140" s="47" t="s">
        <v>620</v>
      </c>
      <c r="H140" s="64" t="s">
        <v>621</v>
      </c>
      <c r="I140" s="52"/>
      <c r="J140" s="72"/>
      <c r="K140" s="72"/>
      <c r="L140" s="72"/>
      <c r="M140" s="72"/>
    </row>
    <row r="141" s="31" customFormat="1" ht="27" customHeight="1" spans="1:13">
      <c r="A141" s="59"/>
      <c r="B141" s="62"/>
      <c r="C141" s="62"/>
      <c r="D141" s="68"/>
      <c r="E141" s="62"/>
      <c r="F141" s="63"/>
      <c r="G141" s="47" t="s">
        <v>622</v>
      </c>
      <c r="H141" s="64" t="s">
        <v>623</v>
      </c>
      <c r="I141" s="52"/>
      <c r="J141" s="72"/>
      <c r="K141" s="72"/>
      <c r="L141" s="72"/>
      <c r="M141" s="72"/>
    </row>
    <row r="142" s="31" customFormat="1" ht="27" customHeight="1" spans="1:13">
      <c r="A142" s="59"/>
      <c r="B142" s="62"/>
      <c r="C142" s="62"/>
      <c r="D142" s="68"/>
      <c r="E142" s="62"/>
      <c r="F142" s="13" t="s">
        <v>499</v>
      </c>
      <c r="G142" s="47" t="s">
        <v>624</v>
      </c>
      <c r="H142" s="64" t="s">
        <v>625</v>
      </c>
      <c r="I142" s="52"/>
      <c r="J142" s="72"/>
      <c r="K142" s="72"/>
      <c r="L142" s="72"/>
      <c r="M142" s="72"/>
    </row>
    <row r="143" s="31" customFormat="1" ht="27" customHeight="1" spans="1:13">
      <c r="A143" s="59"/>
      <c r="B143" s="62"/>
      <c r="C143" s="62"/>
      <c r="D143" s="68"/>
      <c r="E143" s="62"/>
      <c r="F143" s="63"/>
      <c r="G143" s="47" t="s">
        <v>626</v>
      </c>
      <c r="H143" s="64" t="s">
        <v>627</v>
      </c>
      <c r="I143" s="52"/>
      <c r="J143" s="72"/>
      <c r="K143" s="72"/>
      <c r="L143" s="72"/>
      <c r="M143" s="72"/>
    </row>
    <row r="144" s="31" customFormat="1" ht="27" customHeight="1" spans="1:13">
      <c r="A144" s="59"/>
      <c r="B144" s="62"/>
      <c r="C144" s="62"/>
      <c r="D144" s="68"/>
      <c r="E144" s="62"/>
      <c r="F144" s="13" t="s">
        <v>502</v>
      </c>
      <c r="G144" s="47" t="s">
        <v>628</v>
      </c>
      <c r="H144" s="64" t="s">
        <v>504</v>
      </c>
      <c r="I144" s="52"/>
      <c r="J144" s="72"/>
      <c r="K144" s="72"/>
      <c r="L144" s="72"/>
      <c r="M144" s="72"/>
    </row>
    <row r="145" s="31" customFormat="1" ht="27" customHeight="1" spans="1:13">
      <c r="A145" s="59"/>
      <c r="B145" s="63"/>
      <c r="C145" s="63"/>
      <c r="D145" s="74"/>
      <c r="E145" s="63"/>
      <c r="F145" s="63"/>
      <c r="G145" s="47" t="s">
        <v>629</v>
      </c>
      <c r="H145" s="64" t="s">
        <v>506</v>
      </c>
      <c r="I145" s="52"/>
      <c r="J145" s="72"/>
      <c r="K145" s="72"/>
      <c r="L145" s="72"/>
      <c r="M145" s="72"/>
    </row>
    <row r="146" s="31" customFormat="1" ht="27" customHeight="1" spans="1:13">
      <c r="A146" s="56">
        <v>204001</v>
      </c>
      <c r="B146" s="13" t="s">
        <v>630</v>
      </c>
      <c r="C146" s="83">
        <v>7038.19</v>
      </c>
      <c r="D146" s="68" t="s">
        <v>631</v>
      </c>
      <c r="E146" s="64" t="s">
        <v>421</v>
      </c>
      <c r="F146" s="64" t="s">
        <v>422</v>
      </c>
      <c r="G146" s="47" t="s">
        <v>632</v>
      </c>
      <c r="H146" s="64" t="s">
        <v>633</v>
      </c>
      <c r="I146" s="52"/>
      <c r="J146" s="72"/>
      <c r="K146" s="72"/>
      <c r="L146" s="72"/>
      <c r="M146" s="72"/>
    </row>
    <row r="147" s="31" customFormat="1" ht="27" customHeight="1" spans="1:13">
      <c r="A147" s="59"/>
      <c r="B147" s="62"/>
      <c r="C147" s="62"/>
      <c r="D147" s="68"/>
      <c r="E147" s="46"/>
      <c r="F147" s="46"/>
      <c r="G147" s="47" t="s">
        <v>634</v>
      </c>
      <c r="H147" s="64" t="s">
        <v>635</v>
      </c>
      <c r="I147" s="52"/>
      <c r="J147" s="72"/>
      <c r="K147" s="72"/>
      <c r="L147" s="72"/>
      <c r="M147" s="72"/>
    </row>
    <row r="148" s="31" customFormat="1" ht="27" customHeight="1" spans="1:13">
      <c r="A148" s="59"/>
      <c r="B148" s="62"/>
      <c r="C148" s="62"/>
      <c r="D148" s="68"/>
      <c r="E148" s="46"/>
      <c r="F148" s="46"/>
      <c r="G148" s="47" t="s">
        <v>636</v>
      </c>
      <c r="H148" s="64" t="s">
        <v>637</v>
      </c>
      <c r="I148" s="52"/>
      <c r="J148" s="72"/>
      <c r="K148" s="72"/>
      <c r="L148" s="72"/>
      <c r="M148" s="72"/>
    </row>
    <row r="149" s="31" customFormat="1" ht="27" customHeight="1" spans="1:13">
      <c r="A149" s="59"/>
      <c r="B149" s="62"/>
      <c r="C149" s="62"/>
      <c r="D149" s="68"/>
      <c r="E149" s="46"/>
      <c r="F149" s="46"/>
      <c r="G149" s="47" t="s">
        <v>638</v>
      </c>
      <c r="H149" s="64" t="s">
        <v>639</v>
      </c>
      <c r="I149" s="52"/>
      <c r="J149" s="72"/>
      <c r="K149" s="72"/>
      <c r="L149" s="72"/>
      <c r="M149" s="72"/>
    </row>
    <row r="150" s="31" customFormat="1" ht="27" customHeight="1" spans="1:13">
      <c r="A150" s="59"/>
      <c r="B150" s="62"/>
      <c r="C150" s="62"/>
      <c r="D150" s="68"/>
      <c r="E150" s="46"/>
      <c r="F150" s="46"/>
      <c r="G150" s="47" t="s">
        <v>640</v>
      </c>
      <c r="H150" s="64">
        <v>3600</v>
      </c>
      <c r="I150" s="52"/>
      <c r="J150" s="72"/>
      <c r="K150" s="72"/>
      <c r="L150" s="72"/>
      <c r="M150" s="72"/>
    </row>
    <row r="151" s="31" customFormat="1" ht="27" customHeight="1" spans="1:13">
      <c r="A151" s="59"/>
      <c r="B151" s="62"/>
      <c r="C151" s="62"/>
      <c r="D151" s="68"/>
      <c r="E151" s="46"/>
      <c r="F151" s="13" t="s">
        <v>427</v>
      </c>
      <c r="G151" s="47" t="s">
        <v>457</v>
      </c>
      <c r="H151" s="64">
        <v>1</v>
      </c>
      <c r="I151" s="52"/>
      <c r="J151" s="72"/>
      <c r="K151" s="72"/>
      <c r="L151" s="72"/>
      <c r="M151" s="72"/>
    </row>
    <row r="152" s="31" customFormat="1" ht="27" customHeight="1" spans="1:13">
      <c r="A152" s="59"/>
      <c r="B152" s="62"/>
      <c r="C152" s="62"/>
      <c r="D152" s="68"/>
      <c r="E152" s="46"/>
      <c r="F152" s="62"/>
      <c r="G152" s="47" t="s">
        <v>578</v>
      </c>
      <c r="H152" s="64" t="s">
        <v>641</v>
      </c>
      <c r="I152" s="52"/>
      <c r="J152" s="72"/>
      <c r="K152" s="72"/>
      <c r="L152" s="72"/>
      <c r="M152" s="72"/>
    </row>
    <row r="153" s="31" customFormat="1" ht="27" customHeight="1" spans="1:13">
      <c r="A153" s="59"/>
      <c r="B153" s="62"/>
      <c r="C153" s="62"/>
      <c r="D153" s="68"/>
      <c r="E153" s="46"/>
      <c r="F153" s="63"/>
      <c r="G153" s="47" t="s">
        <v>496</v>
      </c>
      <c r="H153" s="64" t="s">
        <v>497</v>
      </c>
      <c r="I153" s="52"/>
      <c r="J153" s="72"/>
      <c r="K153" s="72"/>
      <c r="L153" s="72"/>
      <c r="M153" s="72"/>
    </row>
    <row r="154" s="31" customFormat="1" ht="27" customHeight="1" spans="1:13">
      <c r="A154" s="59"/>
      <c r="B154" s="62"/>
      <c r="C154" s="62"/>
      <c r="D154" s="68"/>
      <c r="E154" s="46"/>
      <c r="F154" s="64" t="s">
        <v>430</v>
      </c>
      <c r="G154" s="47" t="s">
        <v>431</v>
      </c>
      <c r="H154" s="64">
        <v>1</v>
      </c>
      <c r="I154" s="52"/>
      <c r="J154" s="72"/>
      <c r="K154" s="72"/>
      <c r="L154" s="72"/>
      <c r="M154" s="72"/>
    </row>
    <row r="155" s="31" customFormat="1" ht="27" customHeight="1" spans="1:13">
      <c r="A155" s="59"/>
      <c r="B155" s="62"/>
      <c r="C155" s="62"/>
      <c r="D155" s="68"/>
      <c r="E155" s="46"/>
      <c r="F155" s="46"/>
      <c r="G155" s="47" t="s">
        <v>579</v>
      </c>
      <c r="H155" s="64" t="s">
        <v>490</v>
      </c>
      <c r="I155" s="52"/>
      <c r="J155" s="72"/>
      <c r="K155" s="72"/>
      <c r="L155" s="72"/>
      <c r="M155" s="72"/>
    </row>
    <row r="156" s="31" customFormat="1" ht="27" customHeight="1" spans="1:13">
      <c r="A156" s="59"/>
      <c r="B156" s="62"/>
      <c r="C156" s="62"/>
      <c r="D156" s="68"/>
      <c r="E156" s="46"/>
      <c r="F156" s="64" t="s">
        <v>433</v>
      </c>
      <c r="G156" s="47" t="s">
        <v>161</v>
      </c>
      <c r="H156" s="64" t="s">
        <v>642</v>
      </c>
      <c r="I156" s="52"/>
      <c r="J156" s="72"/>
      <c r="K156" s="72"/>
      <c r="L156" s="72"/>
      <c r="M156" s="72"/>
    </row>
    <row r="157" s="31" customFormat="1" ht="27" customHeight="1" spans="1:13">
      <c r="A157" s="59"/>
      <c r="B157" s="62"/>
      <c r="C157" s="62"/>
      <c r="D157" s="68"/>
      <c r="E157" s="19" t="s">
        <v>435</v>
      </c>
      <c r="F157" s="64" t="s">
        <v>495</v>
      </c>
      <c r="G157" s="47" t="s">
        <v>643</v>
      </c>
      <c r="H157" s="64" t="s">
        <v>644</v>
      </c>
      <c r="I157" s="52"/>
      <c r="J157" s="72"/>
      <c r="K157" s="72"/>
      <c r="L157" s="72"/>
      <c r="M157" s="72"/>
    </row>
    <row r="158" s="31" customFormat="1" ht="27" customHeight="1" spans="1:13">
      <c r="A158" s="59"/>
      <c r="B158" s="62"/>
      <c r="C158" s="62"/>
      <c r="D158" s="68"/>
      <c r="E158" s="62"/>
      <c r="F158" s="46"/>
      <c r="G158" s="47" t="s">
        <v>498</v>
      </c>
      <c r="H158" s="64" t="s">
        <v>443</v>
      </c>
      <c r="I158" s="52"/>
      <c r="J158" s="72"/>
      <c r="K158" s="72"/>
      <c r="L158" s="72"/>
      <c r="M158" s="72"/>
    </row>
    <row r="159" s="31" customFormat="1" ht="27" customHeight="1" spans="1:13">
      <c r="A159" s="59"/>
      <c r="B159" s="62"/>
      <c r="C159" s="62"/>
      <c r="D159" s="68"/>
      <c r="E159" s="62"/>
      <c r="F159" s="64" t="s">
        <v>499</v>
      </c>
      <c r="G159" s="47" t="s">
        <v>585</v>
      </c>
      <c r="H159" s="64" t="s">
        <v>568</v>
      </c>
      <c r="I159" s="52"/>
      <c r="J159" s="72"/>
      <c r="K159" s="72"/>
      <c r="L159" s="72"/>
      <c r="M159" s="72"/>
    </row>
    <row r="160" s="31" customFormat="1" ht="27" customHeight="1" spans="1:13">
      <c r="A160" s="59"/>
      <c r="B160" s="62"/>
      <c r="C160" s="62"/>
      <c r="D160" s="68"/>
      <c r="E160" s="62"/>
      <c r="F160" s="46"/>
      <c r="G160" s="47" t="s">
        <v>569</v>
      </c>
      <c r="H160" s="64" t="s">
        <v>570</v>
      </c>
      <c r="I160" s="52"/>
      <c r="J160" s="72"/>
      <c r="K160" s="72"/>
      <c r="L160" s="72"/>
      <c r="M160" s="72"/>
    </row>
    <row r="161" s="31" customFormat="1" ht="27" customHeight="1" spans="1:13">
      <c r="A161" s="59"/>
      <c r="B161" s="62"/>
      <c r="C161" s="62"/>
      <c r="D161" s="68"/>
      <c r="E161" s="62"/>
      <c r="F161" s="64" t="s">
        <v>502</v>
      </c>
      <c r="G161" s="47" t="s">
        <v>503</v>
      </c>
      <c r="H161" s="64" t="s">
        <v>450</v>
      </c>
      <c r="I161" s="52"/>
      <c r="J161" s="72"/>
      <c r="K161" s="72"/>
      <c r="L161" s="72"/>
      <c r="M161" s="72"/>
    </row>
    <row r="162" s="31" customFormat="1" ht="27" customHeight="1" spans="1:13">
      <c r="A162" s="65"/>
      <c r="B162" s="63"/>
      <c r="C162" s="63"/>
      <c r="D162" s="74"/>
      <c r="E162" s="63"/>
      <c r="F162" s="46"/>
      <c r="G162" s="47" t="s">
        <v>505</v>
      </c>
      <c r="H162" s="64" t="s">
        <v>450</v>
      </c>
      <c r="I162" s="52"/>
      <c r="J162" s="72"/>
      <c r="K162" s="72"/>
      <c r="L162" s="72"/>
      <c r="M162" s="72"/>
    </row>
  </sheetData>
  <mergeCells count="140">
    <mergeCell ref="C2:M2"/>
    <mergeCell ref="A3:K3"/>
    <mergeCell ref="L3:M3"/>
    <mergeCell ref="E4:M4"/>
    <mergeCell ref="A4:A5"/>
    <mergeCell ref="A7:A22"/>
    <mergeCell ref="A23:A38"/>
    <mergeCell ref="A39:A54"/>
    <mergeCell ref="A55:A70"/>
    <mergeCell ref="A71:A84"/>
    <mergeCell ref="A85:A98"/>
    <mergeCell ref="A99:A112"/>
    <mergeCell ref="A113:A130"/>
    <mergeCell ref="A131:A145"/>
    <mergeCell ref="A146:A162"/>
    <mergeCell ref="B4:B5"/>
    <mergeCell ref="B7:B22"/>
    <mergeCell ref="B23:B38"/>
    <mergeCell ref="B39:B54"/>
    <mergeCell ref="B55:B70"/>
    <mergeCell ref="B71:B84"/>
    <mergeCell ref="B85:B98"/>
    <mergeCell ref="B99:B112"/>
    <mergeCell ref="B113:B130"/>
    <mergeCell ref="B131:B145"/>
    <mergeCell ref="B146:B162"/>
    <mergeCell ref="C4:C5"/>
    <mergeCell ref="C7:C22"/>
    <mergeCell ref="C23:C38"/>
    <mergeCell ref="C39:C54"/>
    <mergeCell ref="C55:C70"/>
    <mergeCell ref="C71:C84"/>
    <mergeCell ref="C85:C98"/>
    <mergeCell ref="C99:C112"/>
    <mergeCell ref="C113:C130"/>
    <mergeCell ref="C131:C145"/>
    <mergeCell ref="C146:C162"/>
    <mergeCell ref="D4:D5"/>
    <mergeCell ref="D7:D22"/>
    <mergeCell ref="D23:D38"/>
    <mergeCell ref="D39:D54"/>
    <mergeCell ref="D55:D70"/>
    <mergeCell ref="D71:D84"/>
    <mergeCell ref="D85:D98"/>
    <mergeCell ref="D99:D112"/>
    <mergeCell ref="D113:D130"/>
    <mergeCell ref="D131:D145"/>
    <mergeCell ref="D146:D162"/>
    <mergeCell ref="E7:E14"/>
    <mergeCell ref="E15:E22"/>
    <mergeCell ref="E23:E31"/>
    <mergeCell ref="E32:E38"/>
    <mergeCell ref="E39:E46"/>
    <mergeCell ref="E47:E54"/>
    <mergeCell ref="E55:E62"/>
    <mergeCell ref="E63:E70"/>
    <mergeCell ref="E71:E78"/>
    <mergeCell ref="E79:E84"/>
    <mergeCell ref="E85:E92"/>
    <mergeCell ref="E93:E98"/>
    <mergeCell ref="E99:E106"/>
    <mergeCell ref="E107:E112"/>
    <mergeCell ref="E113:E120"/>
    <mergeCell ref="E121:E130"/>
    <mergeCell ref="E131:E139"/>
    <mergeCell ref="E140:E145"/>
    <mergeCell ref="E146:E156"/>
    <mergeCell ref="E157:E162"/>
    <mergeCell ref="F7:F8"/>
    <mergeCell ref="F9:F10"/>
    <mergeCell ref="F11:F12"/>
    <mergeCell ref="F13:F14"/>
    <mergeCell ref="F15:F16"/>
    <mergeCell ref="F17:F18"/>
    <mergeCell ref="F19:F20"/>
    <mergeCell ref="F21:F22"/>
    <mergeCell ref="F23:F24"/>
    <mergeCell ref="F25:F26"/>
    <mergeCell ref="F27:F28"/>
    <mergeCell ref="F29:F31"/>
    <mergeCell ref="F32:F34"/>
    <mergeCell ref="F35:F36"/>
    <mergeCell ref="F37:F38"/>
    <mergeCell ref="F39:F41"/>
    <mergeCell ref="F42:F43"/>
    <mergeCell ref="F44:F45"/>
    <mergeCell ref="F47:F48"/>
    <mergeCell ref="F49:F50"/>
    <mergeCell ref="F51:F52"/>
    <mergeCell ref="F53:F54"/>
    <mergeCell ref="F55:F56"/>
    <mergeCell ref="F57:F58"/>
    <mergeCell ref="F59:F60"/>
    <mergeCell ref="F61:F62"/>
    <mergeCell ref="F64: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3"/>
    <mergeCell ref="F134:F135"/>
    <mergeCell ref="F136:F137"/>
    <mergeCell ref="F138:F139"/>
    <mergeCell ref="F140:F141"/>
    <mergeCell ref="F142:F143"/>
    <mergeCell ref="F144:F145"/>
    <mergeCell ref="F146:F150"/>
    <mergeCell ref="F151:F153"/>
    <mergeCell ref="F154:F155"/>
    <mergeCell ref="F157:F158"/>
    <mergeCell ref="F159:F160"/>
    <mergeCell ref="F161:F162"/>
  </mergeCells>
  <printOptions horizontalCentered="1"/>
  <pageMargins left="0.275" right="0.275" top="0.275" bottom="0.275" header="0" footer="0"/>
  <pageSetup paperSize="9" scale="86" fitToHeight="0" orientation="landscape" horizontalDpi="600"/>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4"/>
  <sheetViews>
    <sheetView workbookViewId="0">
      <pane ySplit="7" topLeftCell="A53" activePane="bottomLeft" state="frozen"/>
      <selection/>
      <selection pane="bottomLeft" activeCell="M11" sqref="M11"/>
    </sheetView>
  </sheetViews>
  <sheetFormatPr defaultColWidth="10" defaultRowHeight="13.5"/>
  <cols>
    <col min="1" max="1" width="6.375" customWidth="1"/>
    <col min="2" max="2" width="7.125" customWidth="1"/>
    <col min="3" max="3" width="9.125" customWidth="1"/>
    <col min="4" max="4" width="10.625" customWidth="1"/>
    <col min="5" max="5" width="6" customWidth="1"/>
    <col min="6" max="6" width="6.25" customWidth="1"/>
    <col min="7" max="7" width="6.5" customWidth="1"/>
    <col min="8" max="9" width="11" customWidth="1"/>
    <col min="10" max="10" width="12.125" customWidth="1"/>
    <col min="11" max="11" width="6.5" customWidth="1"/>
    <col min="12" max="12" width="8.55833333333333" style="2" customWidth="1"/>
    <col min="13" max="13" width="25" style="2" customWidth="1"/>
    <col min="14" max="14" width="6.875" customWidth="1"/>
    <col min="15" max="15" width="8.75" customWidth="1"/>
    <col min="16" max="16" width="6.25" customWidth="1"/>
    <col min="17" max="17" width="8.875" customWidth="1"/>
    <col min="18" max="18" width="7.375" customWidth="1"/>
    <col min="19" max="19" width="7" customWidth="1"/>
    <col min="20" max="20" width="9.75" customWidth="1"/>
  </cols>
  <sheetData>
    <row r="1" ht="14.25" customHeight="1" spans="19:19">
      <c r="S1" s="5" t="s">
        <v>645</v>
      </c>
    </row>
    <row r="2" ht="36.95" customHeight="1" spans="1:19">
      <c r="A2" s="3" t="s">
        <v>646</v>
      </c>
      <c r="B2" s="3"/>
      <c r="C2" s="3"/>
      <c r="D2" s="3"/>
      <c r="E2" s="3"/>
      <c r="F2" s="3"/>
      <c r="G2" s="3"/>
      <c r="H2" s="3"/>
      <c r="I2" s="3"/>
      <c r="J2" s="3"/>
      <c r="K2" s="3"/>
      <c r="L2" s="3"/>
      <c r="M2" s="3"/>
      <c r="N2" s="3"/>
      <c r="O2" s="3"/>
      <c r="P2" s="3"/>
      <c r="Q2" s="3"/>
      <c r="R2" s="3"/>
      <c r="S2" s="3"/>
    </row>
    <row r="3" ht="20.45" customHeight="1" spans="1:19">
      <c r="A3" s="4" t="s">
        <v>647</v>
      </c>
      <c r="B3" s="4"/>
      <c r="C3" s="4"/>
      <c r="D3" s="4"/>
      <c r="E3" s="4"/>
      <c r="F3" s="4"/>
      <c r="G3" s="4"/>
      <c r="H3" s="4"/>
      <c r="I3" s="4"/>
      <c r="J3" s="4"/>
      <c r="K3" s="4"/>
      <c r="L3" s="4"/>
      <c r="M3" s="4"/>
      <c r="N3" s="4"/>
      <c r="O3" s="4"/>
      <c r="P3" s="4"/>
      <c r="Q3" s="4"/>
      <c r="R3" s="4"/>
      <c r="S3" s="4"/>
    </row>
    <row r="4" ht="14.25" customHeight="1" spans="1:19">
      <c r="A4" s="5"/>
      <c r="B4" s="5"/>
      <c r="C4" s="5"/>
      <c r="D4" s="5"/>
      <c r="E4" s="5"/>
      <c r="F4" s="5"/>
      <c r="G4" s="5"/>
      <c r="H4" s="5"/>
      <c r="I4" s="5"/>
      <c r="J4" s="5"/>
      <c r="Q4" s="28" t="s">
        <v>31</v>
      </c>
      <c r="R4" s="28"/>
      <c r="S4" s="28"/>
    </row>
    <row r="5" s="1" customFormat="1" ht="15.75" customHeight="1" spans="1:19">
      <c r="A5" s="6" t="s">
        <v>362</v>
      </c>
      <c r="B5" s="6" t="s">
        <v>363</v>
      </c>
      <c r="C5" s="6" t="s">
        <v>648</v>
      </c>
      <c r="D5" s="6"/>
      <c r="E5" s="6"/>
      <c r="F5" s="6"/>
      <c r="G5" s="6"/>
      <c r="H5" s="6"/>
      <c r="I5" s="6"/>
      <c r="J5" s="6" t="s">
        <v>649</v>
      </c>
      <c r="K5" s="6" t="s">
        <v>650</v>
      </c>
      <c r="L5" s="6"/>
      <c r="M5" s="6"/>
      <c r="N5" s="6"/>
      <c r="O5" s="6"/>
      <c r="P5" s="6"/>
      <c r="Q5" s="6"/>
      <c r="R5" s="6"/>
      <c r="S5" s="6"/>
    </row>
    <row r="6" s="1" customFormat="1" ht="16.5" customHeight="1" spans="1:19">
      <c r="A6" s="6"/>
      <c r="B6" s="6"/>
      <c r="C6" s="6" t="s">
        <v>408</v>
      </c>
      <c r="D6" s="6" t="s">
        <v>651</v>
      </c>
      <c r="E6" s="6"/>
      <c r="F6" s="6"/>
      <c r="G6" s="6"/>
      <c r="H6" s="6" t="s">
        <v>652</v>
      </c>
      <c r="I6" s="6"/>
      <c r="J6" s="6"/>
      <c r="K6" s="6"/>
      <c r="L6" s="6"/>
      <c r="M6" s="6"/>
      <c r="N6" s="9"/>
      <c r="O6" s="9"/>
      <c r="P6" s="6"/>
      <c r="Q6" s="6"/>
      <c r="R6" s="6"/>
      <c r="S6" s="6"/>
    </row>
    <row r="7" s="1" customFormat="1" ht="44" customHeight="1" spans="1:19">
      <c r="A7" s="6"/>
      <c r="B7" s="6"/>
      <c r="C7" s="6"/>
      <c r="D7" s="6" t="s">
        <v>138</v>
      </c>
      <c r="E7" s="6" t="s">
        <v>653</v>
      </c>
      <c r="F7" s="6" t="s">
        <v>142</v>
      </c>
      <c r="G7" s="6" t="s">
        <v>654</v>
      </c>
      <c r="H7" s="6" t="s">
        <v>160</v>
      </c>
      <c r="I7" s="6" t="s">
        <v>161</v>
      </c>
      <c r="J7" s="6"/>
      <c r="K7" s="6" t="s">
        <v>411</v>
      </c>
      <c r="L7" s="6" t="s">
        <v>412</v>
      </c>
      <c r="M7" s="10" t="s">
        <v>413</v>
      </c>
      <c r="N7" s="11" t="s">
        <v>418</v>
      </c>
      <c r="O7" s="11" t="s">
        <v>414</v>
      </c>
      <c r="P7" s="12" t="s">
        <v>655</v>
      </c>
      <c r="Q7" s="6" t="s">
        <v>656</v>
      </c>
      <c r="R7" s="6" t="s">
        <v>657</v>
      </c>
      <c r="S7" s="6" t="s">
        <v>419</v>
      </c>
    </row>
    <row r="8" s="1" customFormat="1" ht="25" customHeight="1" spans="1:19">
      <c r="A8" s="7" t="s">
        <v>2</v>
      </c>
      <c r="B8" s="7" t="s">
        <v>4</v>
      </c>
      <c r="C8" s="8">
        <v>107868</v>
      </c>
      <c r="D8" s="8">
        <v>107868</v>
      </c>
      <c r="E8" s="8"/>
      <c r="F8" s="8"/>
      <c r="G8" s="8"/>
      <c r="H8" s="8">
        <v>91351.81</v>
      </c>
      <c r="I8" s="8">
        <v>16516.19</v>
      </c>
      <c r="J8" s="7" t="s">
        <v>658</v>
      </c>
      <c r="K8" s="13" t="s">
        <v>421</v>
      </c>
      <c r="L8" s="14" t="s">
        <v>422</v>
      </c>
      <c r="M8" s="15" t="s">
        <v>659</v>
      </c>
      <c r="N8" s="16"/>
      <c r="O8" s="17">
        <v>1</v>
      </c>
      <c r="P8" s="18"/>
      <c r="Q8" s="29"/>
      <c r="R8" s="29"/>
      <c r="S8" s="29"/>
    </row>
    <row r="9" s="1" customFormat="1" ht="25" customHeight="1" spans="1:19">
      <c r="A9" s="7"/>
      <c r="B9" s="7"/>
      <c r="C9" s="8"/>
      <c r="D9" s="8"/>
      <c r="E9" s="8"/>
      <c r="F9" s="8"/>
      <c r="G9" s="8"/>
      <c r="H9" s="8"/>
      <c r="I9" s="8"/>
      <c r="J9" s="7"/>
      <c r="K9" s="19"/>
      <c r="L9" s="20"/>
      <c r="M9" s="15" t="s">
        <v>660</v>
      </c>
      <c r="N9" s="16"/>
      <c r="O9" s="17">
        <v>1</v>
      </c>
      <c r="P9" s="18"/>
      <c r="Q9" s="29"/>
      <c r="R9" s="29"/>
      <c r="S9" s="29"/>
    </row>
    <row r="10" s="1" customFormat="1" ht="25" customHeight="1" spans="1:19">
      <c r="A10" s="7"/>
      <c r="B10" s="7"/>
      <c r="C10" s="8"/>
      <c r="D10" s="8"/>
      <c r="E10" s="8"/>
      <c r="F10" s="8"/>
      <c r="G10" s="8"/>
      <c r="H10" s="8"/>
      <c r="I10" s="8"/>
      <c r="J10" s="7"/>
      <c r="K10" s="19"/>
      <c r="L10" s="20"/>
      <c r="M10" s="15" t="s">
        <v>661</v>
      </c>
      <c r="N10" s="16"/>
      <c r="O10" s="17">
        <v>1</v>
      </c>
      <c r="P10" s="18"/>
      <c r="Q10" s="29"/>
      <c r="R10" s="29"/>
      <c r="S10" s="29"/>
    </row>
    <row r="11" s="1" customFormat="1" ht="25" customHeight="1" spans="1:19">
      <c r="A11" s="7"/>
      <c r="B11" s="7"/>
      <c r="C11" s="8"/>
      <c r="D11" s="8"/>
      <c r="E11" s="8"/>
      <c r="F11" s="8"/>
      <c r="G11" s="8"/>
      <c r="H11" s="8"/>
      <c r="I11" s="8"/>
      <c r="J11" s="7"/>
      <c r="K11" s="19"/>
      <c r="L11" s="20"/>
      <c r="M11" s="15" t="s">
        <v>662</v>
      </c>
      <c r="N11" s="16"/>
      <c r="O11" s="21" t="s">
        <v>663</v>
      </c>
      <c r="P11" s="18"/>
      <c r="Q11" s="29"/>
      <c r="R11" s="29"/>
      <c r="S11" s="29"/>
    </row>
    <row r="12" s="1" customFormat="1" ht="25" customHeight="1" spans="1:19">
      <c r="A12" s="7"/>
      <c r="B12" s="7"/>
      <c r="C12" s="8"/>
      <c r="D12" s="8"/>
      <c r="E12" s="8"/>
      <c r="F12" s="8"/>
      <c r="G12" s="8"/>
      <c r="H12" s="8"/>
      <c r="I12" s="8"/>
      <c r="J12" s="7"/>
      <c r="K12" s="19"/>
      <c r="L12" s="20"/>
      <c r="M12" s="15" t="s">
        <v>664</v>
      </c>
      <c r="N12" s="16"/>
      <c r="O12" s="21" t="s">
        <v>665</v>
      </c>
      <c r="P12" s="18"/>
      <c r="Q12" s="29"/>
      <c r="R12" s="29"/>
      <c r="S12" s="29"/>
    </row>
    <row r="13" s="1" customFormat="1" ht="25" customHeight="1" spans="1:19">
      <c r="A13" s="7"/>
      <c r="B13" s="7"/>
      <c r="C13" s="8"/>
      <c r="D13" s="8"/>
      <c r="E13" s="8"/>
      <c r="F13" s="8"/>
      <c r="G13" s="8"/>
      <c r="H13" s="8"/>
      <c r="I13" s="8"/>
      <c r="J13" s="7"/>
      <c r="K13" s="19"/>
      <c r="L13" s="20"/>
      <c r="M13" s="15" t="s">
        <v>666</v>
      </c>
      <c r="N13" s="16"/>
      <c r="O13" s="21" t="s">
        <v>667</v>
      </c>
      <c r="P13" s="18"/>
      <c r="Q13" s="29"/>
      <c r="R13" s="29"/>
      <c r="S13" s="29"/>
    </row>
    <row r="14" s="1" customFormat="1" ht="25" customHeight="1" spans="1:19">
      <c r="A14" s="7"/>
      <c r="B14" s="7"/>
      <c r="C14" s="8"/>
      <c r="D14" s="8"/>
      <c r="E14" s="8"/>
      <c r="F14" s="8"/>
      <c r="G14" s="8"/>
      <c r="H14" s="8"/>
      <c r="I14" s="8"/>
      <c r="J14" s="7"/>
      <c r="K14" s="19"/>
      <c r="L14" s="20"/>
      <c r="M14" s="15" t="s">
        <v>668</v>
      </c>
      <c r="N14" s="16"/>
      <c r="O14" s="21" t="s">
        <v>669</v>
      </c>
      <c r="P14" s="18"/>
      <c r="Q14" s="29"/>
      <c r="R14" s="29"/>
      <c r="S14" s="29"/>
    </row>
    <row r="15" s="1" customFormat="1" ht="25" customHeight="1" spans="1:19">
      <c r="A15" s="7"/>
      <c r="B15" s="7"/>
      <c r="C15" s="8"/>
      <c r="D15" s="8"/>
      <c r="E15" s="8"/>
      <c r="F15" s="8"/>
      <c r="G15" s="8"/>
      <c r="H15" s="8"/>
      <c r="I15" s="8"/>
      <c r="J15" s="7"/>
      <c r="K15" s="19"/>
      <c r="L15" s="20"/>
      <c r="M15" s="15" t="s">
        <v>670</v>
      </c>
      <c r="N15" s="16"/>
      <c r="O15" s="21" t="s">
        <v>671</v>
      </c>
      <c r="P15" s="18"/>
      <c r="Q15" s="29"/>
      <c r="R15" s="29"/>
      <c r="S15" s="29"/>
    </row>
    <row r="16" s="1" customFormat="1" ht="25" customHeight="1" spans="1:19">
      <c r="A16" s="7"/>
      <c r="B16" s="7"/>
      <c r="C16" s="8"/>
      <c r="D16" s="8"/>
      <c r="E16" s="8"/>
      <c r="F16" s="8"/>
      <c r="G16" s="8"/>
      <c r="H16" s="8"/>
      <c r="I16" s="8"/>
      <c r="J16" s="7"/>
      <c r="K16" s="19"/>
      <c r="L16" s="20"/>
      <c r="M16" s="15" t="s">
        <v>672</v>
      </c>
      <c r="N16" s="16"/>
      <c r="O16" s="21" t="s">
        <v>673</v>
      </c>
      <c r="P16" s="18"/>
      <c r="Q16" s="29"/>
      <c r="R16" s="29"/>
      <c r="S16" s="29"/>
    </row>
    <row r="17" s="1" customFormat="1" ht="25" customHeight="1" spans="1:19">
      <c r="A17" s="7"/>
      <c r="B17" s="7"/>
      <c r="C17" s="8"/>
      <c r="D17" s="8"/>
      <c r="E17" s="8"/>
      <c r="F17" s="8"/>
      <c r="G17" s="8"/>
      <c r="H17" s="8"/>
      <c r="I17" s="8"/>
      <c r="J17" s="7"/>
      <c r="K17" s="19"/>
      <c r="L17" s="20"/>
      <c r="M17" s="15" t="s">
        <v>674</v>
      </c>
      <c r="N17" s="16"/>
      <c r="O17" s="21" t="s">
        <v>675</v>
      </c>
      <c r="P17" s="18"/>
      <c r="Q17" s="29"/>
      <c r="R17" s="29"/>
      <c r="S17" s="29"/>
    </row>
    <row r="18" s="1" customFormat="1" ht="25" customHeight="1" spans="1:19">
      <c r="A18" s="7"/>
      <c r="B18" s="7"/>
      <c r="C18" s="8"/>
      <c r="D18" s="8"/>
      <c r="E18" s="8"/>
      <c r="F18" s="8"/>
      <c r="G18" s="8"/>
      <c r="H18" s="8"/>
      <c r="I18" s="8"/>
      <c r="J18" s="7"/>
      <c r="K18" s="19"/>
      <c r="L18" s="20"/>
      <c r="M18" s="15" t="s">
        <v>676</v>
      </c>
      <c r="N18" s="16"/>
      <c r="O18" s="21" t="s">
        <v>675</v>
      </c>
      <c r="P18" s="18"/>
      <c r="Q18" s="29"/>
      <c r="R18" s="29"/>
      <c r="S18" s="29"/>
    </row>
    <row r="19" s="1" customFormat="1" ht="25" customHeight="1" spans="1:19">
      <c r="A19" s="7"/>
      <c r="B19" s="7"/>
      <c r="C19" s="8"/>
      <c r="D19" s="8"/>
      <c r="E19" s="8"/>
      <c r="F19" s="8"/>
      <c r="G19" s="8"/>
      <c r="H19" s="8"/>
      <c r="I19" s="8"/>
      <c r="J19" s="7"/>
      <c r="K19" s="19"/>
      <c r="L19" s="22"/>
      <c r="M19" s="15" t="s">
        <v>677</v>
      </c>
      <c r="N19" s="16"/>
      <c r="O19" s="21" t="s">
        <v>559</v>
      </c>
      <c r="P19" s="18"/>
      <c r="Q19" s="29"/>
      <c r="R19" s="29"/>
      <c r="S19" s="29"/>
    </row>
    <row r="20" s="1" customFormat="1" ht="25" customHeight="1" spans="1:19">
      <c r="A20" s="7"/>
      <c r="B20" s="7"/>
      <c r="C20" s="8"/>
      <c r="D20" s="8"/>
      <c r="E20" s="8"/>
      <c r="F20" s="8"/>
      <c r="G20" s="8"/>
      <c r="H20" s="8"/>
      <c r="I20" s="8"/>
      <c r="J20" s="7"/>
      <c r="K20" s="19"/>
      <c r="L20" s="20"/>
      <c r="M20" s="15" t="s">
        <v>678</v>
      </c>
      <c r="N20" s="16"/>
      <c r="O20" s="21" t="s">
        <v>596</v>
      </c>
      <c r="P20" s="18"/>
      <c r="Q20" s="29"/>
      <c r="R20" s="29"/>
      <c r="S20" s="29"/>
    </row>
    <row r="21" s="1" customFormat="1" ht="25" customHeight="1" spans="1:19">
      <c r="A21" s="7"/>
      <c r="B21" s="7"/>
      <c r="C21" s="8"/>
      <c r="D21" s="8"/>
      <c r="E21" s="8"/>
      <c r="F21" s="8"/>
      <c r="G21" s="8"/>
      <c r="H21" s="8"/>
      <c r="I21" s="8"/>
      <c r="J21" s="7"/>
      <c r="K21" s="19"/>
      <c r="L21" s="20"/>
      <c r="M21" s="23" t="s">
        <v>679</v>
      </c>
      <c r="N21" s="16"/>
      <c r="O21" s="24" t="s">
        <v>680</v>
      </c>
      <c r="P21" s="18"/>
      <c r="Q21" s="29"/>
      <c r="R21" s="29"/>
      <c r="S21" s="29"/>
    </row>
    <row r="22" s="1" customFormat="1" ht="25" customHeight="1" spans="1:19">
      <c r="A22" s="7"/>
      <c r="B22" s="7"/>
      <c r="C22" s="8"/>
      <c r="D22" s="8"/>
      <c r="E22" s="8"/>
      <c r="F22" s="8"/>
      <c r="G22" s="8"/>
      <c r="H22" s="8"/>
      <c r="I22" s="8"/>
      <c r="J22" s="7"/>
      <c r="K22" s="19"/>
      <c r="L22" s="25"/>
      <c r="M22" s="15" t="s">
        <v>681</v>
      </c>
      <c r="N22" s="16"/>
      <c r="O22" s="21" t="s">
        <v>673</v>
      </c>
      <c r="P22" s="18"/>
      <c r="Q22" s="29"/>
      <c r="R22" s="29"/>
      <c r="S22" s="29"/>
    </row>
    <row r="23" s="1" customFormat="1" ht="25" customHeight="1" spans="1:19">
      <c r="A23" s="7"/>
      <c r="B23" s="7"/>
      <c r="C23" s="8"/>
      <c r="D23" s="8"/>
      <c r="E23" s="8"/>
      <c r="F23" s="8"/>
      <c r="G23" s="8"/>
      <c r="H23" s="8"/>
      <c r="I23" s="8"/>
      <c r="J23" s="7"/>
      <c r="K23" s="19"/>
      <c r="L23" s="25" t="s">
        <v>427</v>
      </c>
      <c r="M23" s="15" t="s">
        <v>682</v>
      </c>
      <c r="N23" s="16"/>
      <c r="O23" s="17" t="s">
        <v>450</v>
      </c>
      <c r="P23" s="18"/>
      <c r="Q23" s="29"/>
      <c r="R23" s="29"/>
      <c r="S23" s="29"/>
    </row>
    <row r="24" s="1" customFormat="1" ht="25" customHeight="1" spans="1:19">
      <c r="A24" s="7"/>
      <c r="B24" s="7"/>
      <c r="C24" s="8"/>
      <c r="D24" s="8"/>
      <c r="E24" s="8"/>
      <c r="F24" s="8"/>
      <c r="G24" s="8"/>
      <c r="H24" s="8"/>
      <c r="I24" s="8"/>
      <c r="J24" s="7"/>
      <c r="K24" s="19"/>
      <c r="L24" s="25"/>
      <c r="M24" s="15" t="s">
        <v>683</v>
      </c>
      <c r="N24" s="16"/>
      <c r="O24" s="21" t="s">
        <v>684</v>
      </c>
      <c r="P24" s="18"/>
      <c r="Q24" s="29"/>
      <c r="R24" s="29"/>
      <c r="S24" s="29"/>
    </row>
    <row r="25" s="1" customFormat="1" ht="25" customHeight="1" spans="1:19">
      <c r="A25" s="7"/>
      <c r="B25" s="7"/>
      <c r="C25" s="8"/>
      <c r="D25" s="8"/>
      <c r="E25" s="8"/>
      <c r="F25" s="8"/>
      <c r="G25" s="8"/>
      <c r="H25" s="8"/>
      <c r="I25" s="8"/>
      <c r="J25" s="7"/>
      <c r="K25" s="19"/>
      <c r="L25" s="25"/>
      <c r="M25" s="15" t="s">
        <v>685</v>
      </c>
      <c r="N25" s="16"/>
      <c r="O25" s="21" t="s">
        <v>686</v>
      </c>
      <c r="P25" s="18"/>
      <c r="Q25" s="29"/>
      <c r="R25" s="29"/>
      <c r="S25" s="29"/>
    </row>
    <row r="26" s="1" customFormat="1" ht="25" customHeight="1" spans="1:19">
      <c r="A26" s="7"/>
      <c r="B26" s="7"/>
      <c r="C26" s="8"/>
      <c r="D26" s="8"/>
      <c r="E26" s="8"/>
      <c r="F26" s="8"/>
      <c r="G26" s="8"/>
      <c r="H26" s="8"/>
      <c r="I26" s="8"/>
      <c r="J26" s="7"/>
      <c r="K26" s="19"/>
      <c r="L26" s="25"/>
      <c r="M26" s="15" t="s">
        <v>687</v>
      </c>
      <c r="N26" s="16"/>
      <c r="O26" s="21" t="s">
        <v>504</v>
      </c>
      <c r="P26" s="18"/>
      <c r="Q26" s="29"/>
      <c r="R26" s="29"/>
      <c r="S26" s="29"/>
    </row>
    <row r="27" s="1" customFormat="1" ht="25" customHeight="1" spans="1:19">
      <c r="A27" s="7"/>
      <c r="B27" s="7"/>
      <c r="C27" s="8"/>
      <c r="D27" s="8"/>
      <c r="E27" s="8"/>
      <c r="F27" s="8"/>
      <c r="G27" s="8"/>
      <c r="H27" s="8"/>
      <c r="I27" s="8"/>
      <c r="J27" s="7"/>
      <c r="K27" s="19"/>
      <c r="L27" s="25"/>
      <c r="M27" s="15" t="s">
        <v>688</v>
      </c>
      <c r="N27" s="16"/>
      <c r="O27" s="21" t="s">
        <v>504</v>
      </c>
      <c r="P27" s="18"/>
      <c r="Q27" s="29"/>
      <c r="R27" s="29"/>
      <c r="S27" s="29"/>
    </row>
    <row r="28" s="1" customFormat="1" ht="25" customHeight="1" spans="1:19">
      <c r="A28" s="7"/>
      <c r="B28" s="7"/>
      <c r="C28" s="8"/>
      <c r="D28" s="8"/>
      <c r="E28" s="8"/>
      <c r="F28" s="8"/>
      <c r="G28" s="8"/>
      <c r="H28" s="8"/>
      <c r="I28" s="8"/>
      <c r="J28" s="7"/>
      <c r="K28" s="19"/>
      <c r="L28" s="25"/>
      <c r="M28" s="15" t="s">
        <v>689</v>
      </c>
      <c r="N28" s="16"/>
      <c r="O28" s="17">
        <v>1</v>
      </c>
      <c r="P28" s="18"/>
      <c r="Q28" s="29"/>
      <c r="R28" s="29"/>
      <c r="S28" s="29"/>
    </row>
    <row r="29" s="1" customFormat="1" ht="25" customHeight="1" spans="1:19">
      <c r="A29" s="7"/>
      <c r="B29" s="7"/>
      <c r="C29" s="8"/>
      <c r="D29" s="8"/>
      <c r="E29" s="8"/>
      <c r="F29" s="8"/>
      <c r="G29" s="8"/>
      <c r="H29" s="8"/>
      <c r="I29" s="8"/>
      <c r="J29" s="7"/>
      <c r="K29" s="19"/>
      <c r="L29" s="25"/>
      <c r="M29" s="15" t="s">
        <v>690</v>
      </c>
      <c r="N29" s="16"/>
      <c r="O29" s="21" t="s">
        <v>691</v>
      </c>
      <c r="P29" s="18"/>
      <c r="Q29" s="29"/>
      <c r="R29" s="29"/>
      <c r="S29" s="29"/>
    </row>
    <row r="30" s="1" customFormat="1" ht="25" customHeight="1" spans="1:19">
      <c r="A30" s="7"/>
      <c r="B30" s="7"/>
      <c r="C30" s="8"/>
      <c r="D30" s="8"/>
      <c r="E30" s="8"/>
      <c r="F30" s="8"/>
      <c r="G30" s="8"/>
      <c r="H30" s="8"/>
      <c r="I30" s="8"/>
      <c r="J30" s="7"/>
      <c r="K30" s="19"/>
      <c r="L30" s="25"/>
      <c r="M30" s="15" t="s">
        <v>692</v>
      </c>
      <c r="N30" s="16"/>
      <c r="O30" s="21" t="s">
        <v>450</v>
      </c>
      <c r="P30" s="18"/>
      <c r="Q30" s="29"/>
      <c r="R30" s="29"/>
      <c r="S30" s="29"/>
    </row>
    <row r="31" s="1" customFormat="1" ht="25" customHeight="1" spans="1:19">
      <c r="A31" s="7"/>
      <c r="B31" s="7"/>
      <c r="C31" s="8"/>
      <c r="D31" s="8"/>
      <c r="E31" s="8"/>
      <c r="F31" s="8"/>
      <c r="G31" s="8"/>
      <c r="H31" s="8"/>
      <c r="I31" s="8"/>
      <c r="J31" s="7"/>
      <c r="K31" s="19"/>
      <c r="L31" s="25"/>
      <c r="M31" s="15" t="s">
        <v>693</v>
      </c>
      <c r="N31" s="16"/>
      <c r="O31" s="21" t="s">
        <v>694</v>
      </c>
      <c r="P31" s="18"/>
      <c r="Q31" s="29"/>
      <c r="R31" s="29"/>
      <c r="S31" s="29"/>
    </row>
    <row r="32" s="1" customFormat="1" ht="25" customHeight="1" spans="1:19">
      <c r="A32" s="7"/>
      <c r="B32" s="7"/>
      <c r="C32" s="8"/>
      <c r="D32" s="8"/>
      <c r="E32" s="8"/>
      <c r="F32" s="8"/>
      <c r="G32" s="8"/>
      <c r="H32" s="8"/>
      <c r="I32" s="8"/>
      <c r="J32" s="7"/>
      <c r="K32" s="19"/>
      <c r="L32" s="25"/>
      <c r="M32" s="15" t="s">
        <v>695</v>
      </c>
      <c r="N32" s="16"/>
      <c r="O32" s="17">
        <v>1</v>
      </c>
      <c r="P32" s="18"/>
      <c r="Q32" s="29"/>
      <c r="R32" s="29"/>
      <c r="S32" s="29"/>
    </row>
    <row r="33" s="1" customFormat="1" ht="25" customHeight="1" spans="1:19">
      <c r="A33" s="7"/>
      <c r="B33" s="7"/>
      <c r="C33" s="8"/>
      <c r="D33" s="8"/>
      <c r="E33" s="8"/>
      <c r="F33" s="8"/>
      <c r="G33" s="8"/>
      <c r="H33" s="8"/>
      <c r="I33" s="8"/>
      <c r="J33" s="7"/>
      <c r="K33" s="19"/>
      <c r="L33" s="25"/>
      <c r="M33" s="15" t="s">
        <v>696</v>
      </c>
      <c r="N33" s="16"/>
      <c r="O33" s="21" t="s">
        <v>697</v>
      </c>
      <c r="P33" s="18"/>
      <c r="Q33" s="29"/>
      <c r="R33" s="29"/>
      <c r="S33" s="29"/>
    </row>
    <row r="34" s="1" customFormat="1" ht="25" customHeight="1" spans="1:19">
      <c r="A34" s="7"/>
      <c r="B34" s="7"/>
      <c r="C34" s="8"/>
      <c r="D34" s="8"/>
      <c r="E34" s="8"/>
      <c r="F34" s="8"/>
      <c r="G34" s="8"/>
      <c r="H34" s="8"/>
      <c r="I34" s="8"/>
      <c r="J34" s="7"/>
      <c r="K34" s="19"/>
      <c r="L34" s="25"/>
      <c r="M34" s="15" t="s">
        <v>698</v>
      </c>
      <c r="N34" s="16"/>
      <c r="O34" s="21" t="s">
        <v>450</v>
      </c>
      <c r="P34" s="18"/>
      <c r="Q34" s="29"/>
      <c r="R34" s="29"/>
      <c r="S34" s="29"/>
    </row>
    <row r="35" s="1" customFormat="1" ht="25" customHeight="1" spans="1:19">
      <c r="A35" s="7"/>
      <c r="B35" s="7"/>
      <c r="C35" s="8"/>
      <c r="D35" s="8"/>
      <c r="E35" s="8"/>
      <c r="F35" s="8"/>
      <c r="G35" s="8"/>
      <c r="H35" s="8"/>
      <c r="I35" s="8"/>
      <c r="J35" s="7"/>
      <c r="K35" s="19"/>
      <c r="L35" s="25"/>
      <c r="M35" s="15" t="s">
        <v>699</v>
      </c>
      <c r="N35" s="16"/>
      <c r="O35" s="17">
        <v>1</v>
      </c>
      <c r="P35" s="18"/>
      <c r="Q35" s="29"/>
      <c r="R35" s="29"/>
      <c r="S35" s="29"/>
    </row>
    <row r="36" s="1" customFormat="1" ht="25" customHeight="1" spans="1:19">
      <c r="A36" s="7"/>
      <c r="B36" s="7"/>
      <c r="C36" s="8"/>
      <c r="D36" s="8"/>
      <c r="E36" s="8"/>
      <c r="F36" s="8"/>
      <c r="G36" s="8"/>
      <c r="H36" s="8"/>
      <c r="I36" s="8"/>
      <c r="J36" s="7"/>
      <c r="K36" s="19"/>
      <c r="L36" s="25"/>
      <c r="M36" s="15" t="s">
        <v>700</v>
      </c>
      <c r="N36" s="16"/>
      <c r="O36" s="21" t="s">
        <v>506</v>
      </c>
      <c r="P36" s="18"/>
      <c r="Q36" s="29"/>
      <c r="R36" s="29"/>
      <c r="S36" s="29"/>
    </row>
    <row r="37" s="1" customFormat="1" ht="25" customHeight="1" spans="1:19">
      <c r="A37" s="7"/>
      <c r="B37" s="7"/>
      <c r="C37" s="8"/>
      <c r="D37" s="8"/>
      <c r="E37" s="8"/>
      <c r="F37" s="8"/>
      <c r="G37" s="8"/>
      <c r="H37" s="8"/>
      <c r="I37" s="8"/>
      <c r="J37" s="7"/>
      <c r="K37" s="19"/>
      <c r="L37" s="25"/>
      <c r="M37" s="15" t="s">
        <v>701</v>
      </c>
      <c r="N37" s="16"/>
      <c r="O37" s="21" t="s">
        <v>702</v>
      </c>
      <c r="P37" s="18"/>
      <c r="Q37" s="29"/>
      <c r="R37" s="29"/>
      <c r="S37" s="29"/>
    </row>
    <row r="38" s="1" customFormat="1" ht="25" customHeight="1" spans="1:19">
      <c r="A38" s="7"/>
      <c r="B38" s="7"/>
      <c r="C38" s="8"/>
      <c r="D38" s="8"/>
      <c r="E38" s="8"/>
      <c r="F38" s="8"/>
      <c r="G38" s="8"/>
      <c r="H38" s="8"/>
      <c r="I38" s="8"/>
      <c r="J38" s="7"/>
      <c r="K38" s="19"/>
      <c r="L38" s="25"/>
      <c r="M38" s="15" t="s">
        <v>703</v>
      </c>
      <c r="N38" s="16"/>
      <c r="O38" s="21" t="s">
        <v>450</v>
      </c>
      <c r="P38" s="18"/>
      <c r="Q38" s="29"/>
      <c r="R38" s="29"/>
      <c r="S38" s="29"/>
    </row>
    <row r="39" s="1" customFormat="1" ht="25" customHeight="1" spans="1:19">
      <c r="A39" s="7"/>
      <c r="B39" s="7"/>
      <c r="C39" s="8"/>
      <c r="D39" s="8"/>
      <c r="E39" s="8"/>
      <c r="F39" s="8"/>
      <c r="G39" s="8"/>
      <c r="H39" s="8"/>
      <c r="I39" s="8"/>
      <c r="J39" s="7"/>
      <c r="K39" s="19"/>
      <c r="L39" s="25"/>
      <c r="M39" s="15" t="s">
        <v>704</v>
      </c>
      <c r="N39" s="16"/>
      <c r="O39" s="21" t="s">
        <v>450</v>
      </c>
      <c r="P39" s="18"/>
      <c r="Q39" s="29"/>
      <c r="R39" s="29"/>
      <c r="S39" s="29"/>
    </row>
    <row r="40" s="1" customFormat="1" ht="25" customHeight="1" spans="1:19">
      <c r="A40" s="7"/>
      <c r="B40" s="7"/>
      <c r="C40" s="8"/>
      <c r="D40" s="8"/>
      <c r="E40" s="8"/>
      <c r="F40" s="8"/>
      <c r="G40" s="8"/>
      <c r="H40" s="8"/>
      <c r="I40" s="8"/>
      <c r="J40" s="7"/>
      <c r="K40" s="19"/>
      <c r="L40" s="14" t="s">
        <v>430</v>
      </c>
      <c r="M40" s="15" t="s">
        <v>431</v>
      </c>
      <c r="N40" s="16"/>
      <c r="O40" s="17">
        <v>1</v>
      </c>
      <c r="P40" s="18"/>
      <c r="Q40" s="29"/>
      <c r="R40" s="29"/>
      <c r="S40" s="29"/>
    </row>
    <row r="41" s="1" customFormat="1" ht="25" customHeight="1" spans="1:19">
      <c r="A41" s="7"/>
      <c r="B41" s="7"/>
      <c r="C41" s="8"/>
      <c r="D41" s="8"/>
      <c r="E41" s="8"/>
      <c r="F41" s="8"/>
      <c r="G41" s="8"/>
      <c r="H41" s="8"/>
      <c r="I41" s="8"/>
      <c r="J41" s="7"/>
      <c r="K41" s="19"/>
      <c r="L41" s="20"/>
      <c r="M41" s="15" t="s">
        <v>705</v>
      </c>
      <c r="N41" s="16"/>
      <c r="O41" s="17">
        <v>1</v>
      </c>
      <c r="P41" s="18"/>
      <c r="Q41" s="29"/>
      <c r="R41" s="29"/>
      <c r="S41" s="29"/>
    </row>
    <row r="42" s="1" customFormat="1" ht="25" customHeight="1" spans="1:19">
      <c r="A42" s="7"/>
      <c r="B42" s="7"/>
      <c r="C42" s="8"/>
      <c r="D42" s="8"/>
      <c r="E42" s="8"/>
      <c r="F42" s="8"/>
      <c r="G42" s="8"/>
      <c r="H42" s="8"/>
      <c r="I42" s="8"/>
      <c r="J42" s="7"/>
      <c r="K42" s="19"/>
      <c r="L42" s="20"/>
      <c r="M42" s="15" t="s">
        <v>706</v>
      </c>
      <c r="N42" s="16"/>
      <c r="O42" s="17">
        <v>1</v>
      </c>
      <c r="P42" s="18"/>
      <c r="Q42" s="29"/>
      <c r="R42" s="29"/>
      <c r="S42" s="29"/>
    </row>
    <row r="43" s="1" customFormat="1" ht="25" customHeight="1" spans="1:19">
      <c r="A43" s="7"/>
      <c r="B43" s="7"/>
      <c r="C43" s="8"/>
      <c r="D43" s="8"/>
      <c r="E43" s="8"/>
      <c r="F43" s="8"/>
      <c r="G43" s="8"/>
      <c r="H43" s="8"/>
      <c r="I43" s="8"/>
      <c r="J43" s="7"/>
      <c r="K43" s="19"/>
      <c r="L43" s="20"/>
      <c r="M43" s="15" t="s">
        <v>707</v>
      </c>
      <c r="N43" s="16"/>
      <c r="O43" s="17">
        <v>1</v>
      </c>
      <c r="P43" s="18"/>
      <c r="Q43" s="29"/>
      <c r="R43" s="29"/>
      <c r="S43" s="29"/>
    </row>
    <row r="44" s="1" customFormat="1" ht="25" customHeight="1" spans="1:19">
      <c r="A44" s="7"/>
      <c r="B44" s="7"/>
      <c r="C44" s="8"/>
      <c r="D44" s="8"/>
      <c r="E44" s="8"/>
      <c r="F44" s="8"/>
      <c r="G44" s="8"/>
      <c r="H44" s="8"/>
      <c r="I44" s="8"/>
      <c r="J44" s="7"/>
      <c r="K44" s="19"/>
      <c r="L44" s="20"/>
      <c r="M44" s="15" t="s">
        <v>708</v>
      </c>
      <c r="N44" s="16"/>
      <c r="O44" s="21" t="s">
        <v>709</v>
      </c>
      <c r="P44" s="18"/>
      <c r="Q44" s="29"/>
      <c r="R44" s="29"/>
      <c r="S44" s="29"/>
    </row>
    <row r="45" s="1" customFormat="1" ht="25" customHeight="1" spans="1:19">
      <c r="A45" s="7"/>
      <c r="B45" s="7"/>
      <c r="C45" s="8"/>
      <c r="D45" s="8"/>
      <c r="E45" s="8"/>
      <c r="F45" s="8"/>
      <c r="G45" s="8"/>
      <c r="H45" s="8"/>
      <c r="I45" s="8"/>
      <c r="J45" s="7"/>
      <c r="K45" s="19"/>
      <c r="L45" s="20"/>
      <c r="M45" s="15" t="s">
        <v>710</v>
      </c>
      <c r="N45" s="16"/>
      <c r="O45" s="21" t="s">
        <v>711</v>
      </c>
      <c r="P45" s="18"/>
      <c r="Q45" s="29"/>
      <c r="R45" s="29"/>
      <c r="S45" s="29"/>
    </row>
    <row r="46" s="1" customFormat="1" ht="25" customHeight="1" spans="1:19">
      <c r="A46" s="7"/>
      <c r="B46" s="7"/>
      <c r="C46" s="8"/>
      <c r="D46" s="8"/>
      <c r="E46" s="8"/>
      <c r="F46" s="8"/>
      <c r="G46" s="8"/>
      <c r="H46" s="8"/>
      <c r="I46" s="8"/>
      <c r="J46" s="7"/>
      <c r="K46" s="19"/>
      <c r="L46" s="20"/>
      <c r="M46" s="15" t="s">
        <v>712</v>
      </c>
      <c r="N46" s="16"/>
      <c r="O46" s="21" t="s">
        <v>713</v>
      </c>
      <c r="P46" s="18"/>
      <c r="Q46" s="29"/>
      <c r="R46" s="29"/>
      <c r="S46" s="29"/>
    </row>
    <row r="47" s="1" customFormat="1" ht="25" customHeight="1" spans="1:19">
      <c r="A47" s="7"/>
      <c r="B47" s="7"/>
      <c r="C47" s="8"/>
      <c r="D47" s="8"/>
      <c r="E47" s="8"/>
      <c r="F47" s="8"/>
      <c r="G47" s="8"/>
      <c r="H47" s="8"/>
      <c r="I47" s="8"/>
      <c r="J47" s="7"/>
      <c r="K47" s="19"/>
      <c r="L47" s="14" t="s">
        <v>433</v>
      </c>
      <c r="M47" s="15" t="s">
        <v>160</v>
      </c>
      <c r="N47" s="16"/>
      <c r="O47" s="21" t="s">
        <v>714</v>
      </c>
      <c r="P47" s="18"/>
      <c r="Q47" s="29"/>
      <c r="R47" s="29"/>
      <c r="S47" s="29"/>
    </row>
    <row r="48" s="1" customFormat="1" ht="25" customHeight="1" spans="1:19">
      <c r="A48" s="7"/>
      <c r="B48" s="7"/>
      <c r="C48" s="8"/>
      <c r="D48" s="8"/>
      <c r="E48" s="8"/>
      <c r="F48" s="8"/>
      <c r="G48" s="8"/>
      <c r="H48" s="8"/>
      <c r="I48" s="8"/>
      <c r="J48" s="7"/>
      <c r="K48" s="26"/>
      <c r="L48" s="22"/>
      <c r="M48" s="15" t="s">
        <v>161</v>
      </c>
      <c r="N48" s="16"/>
      <c r="O48" s="21" t="s">
        <v>715</v>
      </c>
      <c r="P48" s="18"/>
      <c r="Q48" s="29"/>
      <c r="R48" s="29"/>
      <c r="S48" s="29"/>
    </row>
    <row r="49" s="1" customFormat="1" ht="25" customHeight="1" spans="1:19">
      <c r="A49" s="7"/>
      <c r="B49" s="7"/>
      <c r="C49" s="8"/>
      <c r="D49" s="8"/>
      <c r="E49" s="8"/>
      <c r="F49" s="8"/>
      <c r="G49" s="8"/>
      <c r="H49" s="8"/>
      <c r="I49" s="8"/>
      <c r="J49" s="7"/>
      <c r="K49" s="19" t="s">
        <v>435</v>
      </c>
      <c r="L49" s="13" t="s">
        <v>441</v>
      </c>
      <c r="M49" s="15" t="s">
        <v>716</v>
      </c>
      <c r="N49" s="27"/>
      <c r="O49" s="21" t="s">
        <v>717</v>
      </c>
      <c r="P49" s="18"/>
      <c r="Q49" s="29"/>
      <c r="R49" s="29"/>
      <c r="S49" s="29"/>
    </row>
    <row r="50" s="1" customFormat="1" ht="25" customHeight="1" spans="1:19">
      <c r="A50" s="7"/>
      <c r="B50" s="7"/>
      <c r="C50" s="8"/>
      <c r="D50" s="8"/>
      <c r="E50" s="8"/>
      <c r="F50" s="8"/>
      <c r="G50" s="8"/>
      <c r="H50" s="8"/>
      <c r="I50" s="8"/>
      <c r="J50" s="7"/>
      <c r="K50" s="19"/>
      <c r="L50" s="19"/>
      <c r="M50" s="15" t="s">
        <v>718</v>
      </c>
      <c r="N50" s="27"/>
      <c r="O50" s="17">
        <v>1</v>
      </c>
      <c r="P50" s="18"/>
      <c r="Q50" s="29"/>
      <c r="R50" s="29"/>
      <c r="S50" s="29"/>
    </row>
    <row r="51" s="1" customFormat="1" ht="25" customHeight="1" spans="1:19">
      <c r="A51" s="7"/>
      <c r="B51" s="7"/>
      <c r="C51" s="8"/>
      <c r="D51" s="8"/>
      <c r="E51" s="8"/>
      <c r="F51" s="8"/>
      <c r="G51" s="8"/>
      <c r="H51" s="8"/>
      <c r="I51" s="8"/>
      <c r="J51" s="7"/>
      <c r="K51" s="19"/>
      <c r="L51" s="19"/>
      <c r="M51" s="15" t="s">
        <v>212</v>
      </c>
      <c r="N51" s="27"/>
      <c r="O51" s="21" t="s">
        <v>719</v>
      </c>
      <c r="P51" s="18"/>
      <c r="Q51" s="29"/>
      <c r="R51" s="29"/>
      <c r="S51" s="29"/>
    </row>
    <row r="52" s="1" customFormat="1" ht="25" customHeight="1" spans="1:19">
      <c r="A52" s="7"/>
      <c r="B52" s="7"/>
      <c r="C52" s="8"/>
      <c r="D52" s="8"/>
      <c r="E52" s="8"/>
      <c r="F52" s="8"/>
      <c r="G52" s="8"/>
      <c r="H52" s="8"/>
      <c r="I52" s="8"/>
      <c r="J52" s="7"/>
      <c r="K52" s="19"/>
      <c r="L52" s="19"/>
      <c r="M52" s="15" t="s">
        <v>720</v>
      </c>
      <c r="N52" s="27"/>
      <c r="O52" s="21" t="s">
        <v>721</v>
      </c>
      <c r="P52" s="18"/>
      <c r="Q52" s="29"/>
      <c r="R52" s="29"/>
      <c r="S52" s="29"/>
    </row>
    <row r="53" s="1" customFormat="1" ht="25" customHeight="1" spans="1:19">
      <c r="A53" s="7"/>
      <c r="B53" s="7"/>
      <c r="C53" s="8"/>
      <c r="D53" s="8"/>
      <c r="E53" s="8"/>
      <c r="F53" s="8"/>
      <c r="G53" s="8"/>
      <c r="H53" s="8"/>
      <c r="I53" s="8"/>
      <c r="J53" s="7"/>
      <c r="K53" s="19"/>
      <c r="L53" s="19"/>
      <c r="M53" s="15" t="s">
        <v>722</v>
      </c>
      <c r="N53" s="27"/>
      <c r="O53" s="21" t="s">
        <v>450</v>
      </c>
      <c r="P53" s="18"/>
      <c r="Q53" s="29"/>
      <c r="R53" s="29"/>
      <c r="S53" s="29"/>
    </row>
    <row r="54" s="1" customFormat="1" ht="25" customHeight="1" spans="1:19">
      <c r="A54" s="7"/>
      <c r="B54" s="7"/>
      <c r="C54" s="8"/>
      <c r="D54" s="8"/>
      <c r="E54" s="8"/>
      <c r="F54" s="8"/>
      <c r="G54" s="8"/>
      <c r="H54" s="8"/>
      <c r="I54" s="8"/>
      <c r="J54" s="7"/>
      <c r="K54" s="19"/>
      <c r="L54" s="19"/>
      <c r="M54" s="15" t="s">
        <v>723</v>
      </c>
      <c r="N54" s="27"/>
      <c r="O54" s="21" t="s">
        <v>443</v>
      </c>
      <c r="P54" s="18"/>
      <c r="Q54" s="29"/>
      <c r="R54" s="29"/>
      <c r="S54" s="29"/>
    </row>
    <row r="55" s="1" customFormat="1" ht="25" customHeight="1" spans="1:19">
      <c r="A55" s="7"/>
      <c r="B55" s="7"/>
      <c r="C55" s="8"/>
      <c r="D55" s="8"/>
      <c r="E55" s="8"/>
      <c r="F55" s="8"/>
      <c r="G55" s="8"/>
      <c r="H55" s="8"/>
      <c r="I55" s="8"/>
      <c r="J55" s="7"/>
      <c r="K55" s="19"/>
      <c r="L55" s="19"/>
      <c r="M55" s="15" t="s">
        <v>583</v>
      </c>
      <c r="N55" s="27"/>
      <c r="O55" s="21" t="s">
        <v>443</v>
      </c>
      <c r="P55" s="18"/>
      <c r="Q55" s="29"/>
      <c r="R55" s="29"/>
      <c r="S55" s="29"/>
    </row>
    <row r="56" s="1" customFormat="1" ht="25" customHeight="1" spans="1:19">
      <c r="A56" s="7"/>
      <c r="B56" s="7"/>
      <c r="C56" s="8"/>
      <c r="D56" s="8"/>
      <c r="E56" s="8"/>
      <c r="F56" s="8"/>
      <c r="G56" s="8"/>
      <c r="H56" s="8"/>
      <c r="I56" s="8"/>
      <c r="J56" s="7"/>
      <c r="K56" s="19"/>
      <c r="L56" s="14" t="s">
        <v>445</v>
      </c>
      <c r="M56" s="15" t="s">
        <v>724</v>
      </c>
      <c r="N56" s="27"/>
      <c r="O56" s="21" t="s">
        <v>725</v>
      </c>
      <c r="P56" s="18"/>
      <c r="Q56" s="29"/>
      <c r="R56" s="29"/>
      <c r="S56" s="29"/>
    </row>
    <row r="57" s="1" customFormat="1" ht="25" customHeight="1" spans="1:19">
      <c r="A57" s="7"/>
      <c r="B57" s="7"/>
      <c r="C57" s="8"/>
      <c r="D57" s="8"/>
      <c r="E57" s="8"/>
      <c r="F57" s="8"/>
      <c r="G57" s="8"/>
      <c r="H57" s="8"/>
      <c r="I57" s="8"/>
      <c r="J57" s="7"/>
      <c r="K57" s="19"/>
      <c r="L57" s="20"/>
      <c r="M57" s="15" t="s">
        <v>726</v>
      </c>
      <c r="N57" s="27"/>
      <c r="O57" s="21" t="s">
        <v>727</v>
      </c>
      <c r="P57" s="18"/>
      <c r="Q57" s="29"/>
      <c r="R57" s="29"/>
      <c r="S57" s="29"/>
    </row>
    <row r="58" s="1" customFormat="1" ht="25" customHeight="1" spans="1:19">
      <c r="A58" s="7"/>
      <c r="B58" s="7"/>
      <c r="C58" s="8"/>
      <c r="D58" s="8"/>
      <c r="E58" s="8"/>
      <c r="F58" s="8"/>
      <c r="G58" s="8"/>
      <c r="H58" s="8"/>
      <c r="I58" s="8"/>
      <c r="J58" s="7"/>
      <c r="K58" s="19"/>
      <c r="L58" s="20"/>
      <c r="M58" s="15" t="s">
        <v>728</v>
      </c>
      <c r="N58" s="27"/>
      <c r="O58" s="21" t="s">
        <v>729</v>
      </c>
      <c r="P58" s="18"/>
      <c r="Q58" s="29"/>
      <c r="R58" s="29"/>
      <c r="S58" s="29"/>
    </row>
    <row r="59" s="1" customFormat="1" ht="25" customHeight="1" spans="1:19">
      <c r="A59" s="7"/>
      <c r="B59" s="7"/>
      <c r="C59" s="8"/>
      <c r="D59" s="8"/>
      <c r="E59" s="8"/>
      <c r="F59" s="8"/>
      <c r="G59" s="8"/>
      <c r="H59" s="8"/>
      <c r="I59" s="8"/>
      <c r="J59" s="7"/>
      <c r="K59" s="19"/>
      <c r="L59" s="20"/>
      <c r="M59" s="15" t="s">
        <v>730</v>
      </c>
      <c r="N59" s="27"/>
      <c r="O59" s="21" t="s">
        <v>731</v>
      </c>
      <c r="P59" s="18"/>
      <c r="Q59" s="29"/>
      <c r="R59" s="29"/>
      <c r="S59" s="29"/>
    </row>
    <row r="60" s="1" customFormat="1" ht="25" customHeight="1" spans="1:19">
      <c r="A60" s="7"/>
      <c r="B60" s="7"/>
      <c r="C60" s="8"/>
      <c r="D60" s="8"/>
      <c r="E60" s="8"/>
      <c r="F60" s="8"/>
      <c r="G60" s="8"/>
      <c r="H60" s="8"/>
      <c r="I60" s="8"/>
      <c r="J60" s="7"/>
      <c r="K60" s="19"/>
      <c r="L60" s="20"/>
      <c r="M60" s="15" t="s">
        <v>732</v>
      </c>
      <c r="N60" s="27"/>
      <c r="O60" s="21" t="s">
        <v>475</v>
      </c>
      <c r="P60" s="18"/>
      <c r="Q60" s="29"/>
      <c r="R60" s="29"/>
      <c r="S60" s="29"/>
    </row>
    <row r="61" s="1" customFormat="1" ht="25" customHeight="1" spans="1:19">
      <c r="A61" s="7"/>
      <c r="B61" s="7"/>
      <c r="C61" s="8"/>
      <c r="D61" s="8"/>
      <c r="E61" s="8"/>
      <c r="F61" s="8"/>
      <c r="G61" s="8"/>
      <c r="H61" s="8"/>
      <c r="I61" s="8"/>
      <c r="J61" s="7"/>
      <c r="K61" s="19"/>
      <c r="L61" s="13" t="s">
        <v>733</v>
      </c>
      <c r="M61" s="15" t="s">
        <v>734</v>
      </c>
      <c r="N61" s="27"/>
      <c r="O61" s="21" t="s">
        <v>450</v>
      </c>
      <c r="P61" s="18"/>
      <c r="Q61" s="29"/>
      <c r="R61" s="29"/>
      <c r="S61" s="29"/>
    </row>
    <row r="62" s="1" customFormat="1" ht="25" customHeight="1" spans="1:19">
      <c r="A62" s="7"/>
      <c r="B62" s="7"/>
      <c r="C62" s="8"/>
      <c r="D62" s="8"/>
      <c r="E62" s="8"/>
      <c r="F62" s="8"/>
      <c r="G62" s="8"/>
      <c r="H62" s="8"/>
      <c r="I62" s="8"/>
      <c r="J62" s="7"/>
      <c r="K62" s="26"/>
      <c r="L62" s="22"/>
      <c r="M62" s="15" t="s">
        <v>505</v>
      </c>
      <c r="N62" s="27"/>
      <c r="O62" s="21" t="s">
        <v>450</v>
      </c>
      <c r="P62" s="18"/>
      <c r="Q62" s="29"/>
      <c r="R62" s="29"/>
      <c r="S62" s="29"/>
    </row>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spans="6:6">
      <c r="F74" s="5" t="s">
        <v>735</v>
      </c>
    </row>
  </sheetData>
  <mergeCells count="30">
    <mergeCell ref="A2:S2"/>
    <mergeCell ref="A3:S3"/>
    <mergeCell ref="Q4:S4"/>
    <mergeCell ref="C5:I5"/>
    <mergeCell ref="D6:G6"/>
    <mergeCell ref="H6:I6"/>
    <mergeCell ref="A5:A7"/>
    <mergeCell ref="A8:A62"/>
    <mergeCell ref="B5:B7"/>
    <mergeCell ref="B8:B62"/>
    <mergeCell ref="C6:C7"/>
    <mergeCell ref="C8:C62"/>
    <mergeCell ref="D8:D62"/>
    <mergeCell ref="E8:E62"/>
    <mergeCell ref="F8:F62"/>
    <mergeCell ref="G8:G62"/>
    <mergeCell ref="H8:H62"/>
    <mergeCell ref="I8:I62"/>
    <mergeCell ref="J5:J7"/>
    <mergeCell ref="J8:J62"/>
    <mergeCell ref="K8:K48"/>
    <mergeCell ref="K49:K62"/>
    <mergeCell ref="L8:L19"/>
    <mergeCell ref="L23:L39"/>
    <mergeCell ref="L40:L46"/>
    <mergeCell ref="L47:L48"/>
    <mergeCell ref="L49:L55"/>
    <mergeCell ref="L56:L60"/>
    <mergeCell ref="L61:L62"/>
    <mergeCell ref="K5:S6"/>
  </mergeCells>
  <printOptions horizontalCentered="1"/>
  <pageMargins left="0.275" right="0.275" top="0.275" bottom="0.275" header="0" footer="0"/>
  <pageSetup paperSize="9" scale="8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A7" workbookViewId="0">
      <selection activeCell="C47" sqref="C47"/>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11.25" customHeight="1" spans="1:8">
      <c r="A1" s="5"/>
      <c r="H1" s="119" t="s">
        <v>29</v>
      </c>
    </row>
    <row r="2" ht="21.2" customHeight="1" spans="1:8">
      <c r="A2" s="214" t="s">
        <v>7</v>
      </c>
      <c r="B2" s="214"/>
      <c r="C2" s="214"/>
      <c r="D2" s="214"/>
      <c r="E2" s="214"/>
      <c r="F2" s="214"/>
      <c r="G2" s="214"/>
      <c r="H2" s="214"/>
    </row>
    <row r="3" ht="15" customHeight="1" spans="1:8">
      <c r="A3" s="121" t="s">
        <v>30</v>
      </c>
      <c r="B3" s="121"/>
      <c r="C3" s="121"/>
      <c r="D3" s="121"/>
      <c r="E3" s="121"/>
      <c r="F3" s="121"/>
      <c r="G3" s="28" t="s">
        <v>31</v>
      </c>
      <c r="H3" s="28"/>
    </row>
    <row r="4" ht="15.6" customHeight="1" spans="1:8">
      <c r="A4" s="215" t="s">
        <v>32</v>
      </c>
      <c r="B4" s="215"/>
      <c r="C4" s="215" t="s">
        <v>33</v>
      </c>
      <c r="D4" s="215"/>
      <c r="E4" s="215"/>
      <c r="F4" s="215"/>
      <c r="G4" s="215"/>
      <c r="H4" s="215"/>
    </row>
    <row r="5" ht="19.5" customHeight="1" spans="1:8">
      <c r="A5" s="215" t="s">
        <v>34</v>
      </c>
      <c r="B5" s="215" t="s">
        <v>35</v>
      </c>
      <c r="C5" s="215" t="s">
        <v>36</v>
      </c>
      <c r="D5" s="215" t="s">
        <v>35</v>
      </c>
      <c r="E5" s="215" t="s">
        <v>37</v>
      </c>
      <c r="F5" s="215" t="s">
        <v>35</v>
      </c>
      <c r="G5" s="215" t="s">
        <v>38</v>
      </c>
      <c r="H5" s="215" t="s">
        <v>35</v>
      </c>
    </row>
    <row r="6" ht="14.25" customHeight="1" spans="1:8">
      <c r="A6" s="123" t="s">
        <v>39</v>
      </c>
      <c r="B6" s="216">
        <v>107868</v>
      </c>
      <c r="C6" s="217" t="s">
        <v>40</v>
      </c>
      <c r="D6" s="127"/>
      <c r="E6" s="123" t="s">
        <v>41</v>
      </c>
      <c r="F6" s="216">
        <f>SUM(F7:F9)</f>
        <v>91351.81</v>
      </c>
      <c r="G6" s="217" t="s">
        <v>42</v>
      </c>
      <c r="H6" s="218">
        <v>86205.99</v>
      </c>
    </row>
    <row r="7" ht="14.25" customHeight="1" spans="1:8">
      <c r="A7" s="217" t="s">
        <v>43</v>
      </c>
      <c r="B7" s="128">
        <v>107868</v>
      </c>
      <c r="C7" s="217" t="s">
        <v>44</v>
      </c>
      <c r="D7" s="127"/>
      <c r="E7" s="217" t="s">
        <v>45</v>
      </c>
      <c r="F7" s="219">
        <v>86205.99</v>
      </c>
      <c r="G7" s="217" t="s">
        <v>46</v>
      </c>
      <c r="H7" s="218">
        <v>2114.34</v>
      </c>
    </row>
    <row r="8" ht="14.25" customHeight="1" spans="1:8">
      <c r="A8" s="123" t="s">
        <v>47</v>
      </c>
      <c r="B8" s="128"/>
      <c r="C8" s="217" t="s">
        <v>48</v>
      </c>
      <c r="D8" s="127"/>
      <c r="E8" s="217" t="s">
        <v>49</v>
      </c>
      <c r="F8" s="219">
        <v>2114.34</v>
      </c>
      <c r="G8" s="217" t="s">
        <v>50</v>
      </c>
      <c r="H8" s="218">
        <v>7656.19</v>
      </c>
    </row>
    <row r="9" ht="14.25" customHeight="1" spans="1:8">
      <c r="A9" s="217" t="s">
        <v>51</v>
      </c>
      <c r="B9" s="128"/>
      <c r="C9" s="217" t="s">
        <v>52</v>
      </c>
      <c r="D9" s="127"/>
      <c r="E9" s="217" t="s">
        <v>53</v>
      </c>
      <c r="F9" s="219">
        <v>3031.48</v>
      </c>
      <c r="G9" s="217" t="s">
        <v>54</v>
      </c>
      <c r="H9" s="218">
        <v>524</v>
      </c>
    </row>
    <row r="10" ht="14.25" customHeight="1" spans="1:8">
      <c r="A10" s="217" t="s">
        <v>55</v>
      </c>
      <c r="B10" s="128"/>
      <c r="C10" s="217" t="s">
        <v>56</v>
      </c>
      <c r="D10" s="127">
        <v>107868</v>
      </c>
      <c r="E10" s="123" t="s">
        <v>57</v>
      </c>
      <c r="F10" s="216">
        <f>SUM(F11:F20)</f>
        <v>16516.19</v>
      </c>
      <c r="G10" s="217" t="s">
        <v>58</v>
      </c>
      <c r="H10" s="128"/>
    </row>
    <row r="11" ht="14.25" customHeight="1" spans="1:8">
      <c r="A11" s="217" t="s">
        <v>59</v>
      </c>
      <c r="B11" s="128"/>
      <c r="C11" s="217" t="s">
        <v>60</v>
      </c>
      <c r="D11" s="127"/>
      <c r="E11" s="217" t="s">
        <v>61</v>
      </c>
      <c r="F11" s="128"/>
      <c r="G11" s="217" t="s">
        <v>62</v>
      </c>
      <c r="H11" s="128"/>
    </row>
    <row r="12" ht="14.25" customHeight="1" spans="1:8">
      <c r="A12" s="217" t="s">
        <v>63</v>
      </c>
      <c r="B12" s="128"/>
      <c r="C12" s="217" t="s">
        <v>64</v>
      </c>
      <c r="D12" s="127"/>
      <c r="E12" s="217" t="s">
        <v>65</v>
      </c>
      <c r="F12" s="218">
        <v>524</v>
      </c>
      <c r="G12" s="217" t="s">
        <v>66</v>
      </c>
      <c r="H12" s="128"/>
    </row>
    <row r="13" ht="14.25" customHeight="1" spans="1:8">
      <c r="A13" s="217" t="s">
        <v>67</v>
      </c>
      <c r="B13" s="128"/>
      <c r="C13" s="217" t="s">
        <v>68</v>
      </c>
      <c r="D13" s="127"/>
      <c r="E13" s="217" t="s">
        <v>69</v>
      </c>
      <c r="F13" s="128"/>
      <c r="G13" s="217" t="s">
        <v>70</v>
      </c>
      <c r="H13" s="218">
        <v>8336</v>
      </c>
    </row>
    <row r="14" ht="14.25" customHeight="1" spans="1:8">
      <c r="A14" s="217" t="s">
        <v>71</v>
      </c>
      <c r="B14" s="128"/>
      <c r="C14" s="217" t="s">
        <v>72</v>
      </c>
      <c r="D14" s="127"/>
      <c r="E14" s="217" t="s">
        <v>73</v>
      </c>
      <c r="F14" s="128"/>
      <c r="G14" s="217" t="s">
        <v>74</v>
      </c>
      <c r="H14" s="218">
        <v>3031.48</v>
      </c>
    </row>
    <row r="15" ht="14.25" customHeight="1" spans="1:8">
      <c r="A15" s="217" t="s">
        <v>75</v>
      </c>
      <c r="B15" s="128"/>
      <c r="C15" s="217" t="s">
        <v>76</v>
      </c>
      <c r="D15" s="127"/>
      <c r="E15" s="217" t="s">
        <v>77</v>
      </c>
      <c r="F15" s="218">
        <v>7656.19</v>
      </c>
      <c r="G15" s="217" t="s">
        <v>78</v>
      </c>
      <c r="H15" s="128"/>
    </row>
    <row r="16" ht="14.25" customHeight="1" spans="1:8">
      <c r="A16" s="217" t="s">
        <v>79</v>
      </c>
      <c r="B16" s="128"/>
      <c r="C16" s="217" t="s">
        <v>80</v>
      </c>
      <c r="D16" s="127"/>
      <c r="E16" s="217" t="s">
        <v>81</v>
      </c>
      <c r="F16" s="128"/>
      <c r="G16" s="217" t="s">
        <v>82</v>
      </c>
      <c r="H16" s="128"/>
    </row>
    <row r="17" ht="14.25" customHeight="1" spans="1:8">
      <c r="A17" s="217" t="s">
        <v>83</v>
      </c>
      <c r="B17" s="128"/>
      <c r="C17" s="217" t="s">
        <v>84</v>
      </c>
      <c r="D17" s="127"/>
      <c r="E17" s="217" t="s">
        <v>85</v>
      </c>
      <c r="F17" s="128"/>
      <c r="G17" s="217" t="s">
        <v>86</v>
      </c>
      <c r="H17" s="128"/>
    </row>
    <row r="18" ht="14.25" customHeight="1" spans="1:8">
      <c r="A18" s="217" t="s">
        <v>87</v>
      </c>
      <c r="B18" s="128"/>
      <c r="C18" s="217" t="s">
        <v>88</v>
      </c>
      <c r="D18" s="127"/>
      <c r="E18" s="217" t="s">
        <v>89</v>
      </c>
      <c r="F18" s="218">
        <v>8336</v>
      </c>
      <c r="G18" s="217" t="s">
        <v>90</v>
      </c>
      <c r="H18" s="128"/>
    </row>
    <row r="19" ht="14.25" customHeight="1" spans="1:8">
      <c r="A19" s="217" t="s">
        <v>91</v>
      </c>
      <c r="B19" s="128"/>
      <c r="C19" s="217" t="s">
        <v>92</v>
      </c>
      <c r="D19" s="127"/>
      <c r="E19" s="217" t="s">
        <v>93</v>
      </c>
      <c r="F19" s="128"/>
      <c r="G19" s="217" t="s">
        <v>94</v>
      </c>
      <c r="H19" s="128"/>
    </row>
    <row r="20" ht="14.25" customHeight="1" spans="1:8">
      <c r="A20" s="123" t="s">
        <v>95</v>
      </c>
      <c r="B20" s="124"/>
      <c r="C20" s="217" t="s">
        <v>96</v>
      </c>
      <c r="D20" s="127"/>
      <c r="E20" s="217" t="s">
        <v>97</v>
      </c>
      <c r="F20" s="128"/>
      <c r="G20" s="217"/>
      <c r="H20" s="128"/>
    </row>
    <row r="21" ht="14.25" customHeight="1" spans="1:8">
      <c r="A21" s="123" t="s">
        <v>98</v>
      </c>
      <c r="B21" s="124"/>
      <c r="C21" s="217" t="s">
        <v>99</v>
      </c>
      <c r="D21" s="127"/>
      <c r="E21" s="123" t="s">
        <v>100</v>
      </c>
      <c r="F21" s="124"/>
      <c r="G21" s="217"/>
      <c r="H21" s="128"/>
    </row>
    <row r="22" ht="14.25" customHeight="1" spans="1:8">
      <c r="A22" s="123" t="s">
        <v>101</v>
      </c>
      <c r="B22" s="124"/>
      <c r="C22" s="217" t="s">
        <v>102</v>
      </c>
      <c r="D22" s="127"/>
      <c r="E22" s="217"/>
      <c r="F22" s="217"/>
      <c r="G22" s="217"/>
      <c r="H22" s="128"/>
    </row>
    <row r="23" ht="14.25" customHeight="1" spans="1:8">
      <c r="A23" s="123" t="s">
        <v>103</v>
      </c>
      <c r="B23" s="124"/>
      <c r="C23" s="217" t="s">
        <v>104</v>
      </c>
      <c r="D23" s="127"/>
      <c r="E23" s="217"/>
      <c r="F23" s="217"/>
      <c r="G23" s="217"/>
      <c r="H23" s="128"/>
    </row>
    <row r="24" ht="14.25" customHeight="1" spans="1:8">
      <c r="A24" s="123" t="s">
        <v>105</v>
      </c>
      <c r="B24" s="124"/>
      <c r="C24" s="217" t="s">
        <v>106</v>
      </c>
      <c r="D24" s="127"/>
      <c r="E24" s="217"/>
      <c r="F24" s="217"/>
      <c r="G24" s="217"/>
      <c r="H24" s="128"/>
    </row>
    <row r="25" ht="14.25" customHeight="1" spans="1:8">
      <c r="A25" s="217" t="s">
        <v>107</v>
      </c>
      <c r="B25" s="128"/>
      <c r="C25" s="217" t="s">
        <v>108</v>
      </c>
      <c r="D25" s="127"/>
      <c r="E25" s="217"/>
      <c r="F25" s="217"/>
      <c r="G25" s="217"/>
      <c r="H25" s="128"/>
    </row>
    <row r="26" ht="14.25" customHeight="1" spans="1:8">
      <c r="A26" s="217" t="s">
        <v>109</v>
      </c>
      <c r="B26" s="128"/>
      <c r="C26" s="217" t="s">
        <v>110</v>
      </c>
      <c r="D26" s="127"/>
      <c r="E26" s="217"/>
      <c r="F26" s="217"/>
      <c r="G26" s="217"/>
      <c r="H26" s="128"/>
    </row>
    <row r="27" ht="14.25" customHeight="1" spans="1:8">
      <c r="A27" s="217" t="s">
        <v>111</v>
      </c>
      <c r="B27" s="128"/>
      <c r="C27" s="217" t="s">
        <v>112</v>
      </c>
      <c r="D27" s="127"/>
      <c r="E27" s="217"/>
      <c r="F27" s="217"/>
      <c r="G27" s="217"/>
      <c r="H27" s="128"/>
    </row>
    <row r="28" ht="14.25" customHeight="1" spans="1:8">
      <c r="A28" s="123" t="s">
        <v>113</v>
      </c>
      <c r="B28" s="124"/>
      <c r="C28" s="217" t="s">
        <v>114</v>
      </c>
      <c r="D28" s="127"/>
      <c r="E28" s="217"/>
      <c r="F28" s="217"/>
      <c r="G28" s="217"/>
      <c r="H28" s="128"/>
    </row>
    <row r="29" ht="14.25" customHeight="1" spans="1:8">
      <c r="A29" s="123" t="s">
        <v>115</v>
      </c>
      <c r="B29" s="124"/>
      <c r="C29" s="217" t="s">
        <v>116</v>
      </c>
      <c r="D29" s="127"/>
      <c r="E29" s="217"/>
      <c r="F29" s="217"/>
      <c r="G29" s="217"/>
      <c r="H29" s="128"/>
    </row>
    <row r="30" ht="14.25" customHeight="1" spans="1:8">
      <c r="A30" s="123" t="s">
        <v>117</v>
      </c>
      <c r="B30" s="124"/>
      <c r="C30" s="217" t="s">
        <v>118</v>
      </c>
      <c r="D30" s="127"/>
      <c r="E30" s="217"/>
      <c r="F30" s="217"/>
      <c r="G30" s="217"/>
      <c r="H30" s="128"/>
    </row>
    <row r="31" ht="14.25" customHeight="1" spans="1:8">
      <c r="A31" s="123" t="s">
        <v>119</v>
      </c>
      <c r="B31" s="124"/>
      <c r="C31" s="217" t="s">
        <v>120</v>
      </c>
      <c r="D31" s="127"/>
      <c r="E31" s="217"/>
      <c r="F31" s="217"/>
      <c r="G31" s="217"/>
      <c r="H31" s="128"/>
    </row>
    <row r="32" ht="14.25" customHeight="1" spans="1:8">
      <c r="A32" s="123" t="s">
        <v>121</v>
      </c>
      <c r="B32" s="124"/>
      <c r="C32" s="217" t="s">
        <v>122</v>
      </c>
      <c r="D32" s="127"/>
      <c r="E32" s="217"/>
      <c r="F32" s="217"/>
      <c r="G32" s="217"/>
      <c r="H32" s="128"/>
    </row>
    <row r="33" ht="14.25" customHeight="1" spans="1:8">
      <c r="A33" s="217"/>
      <c r="B33" s="217"/>
      <c r="C33" s="217" t="s">
        <v>123</v>
      </c>
      <c r="D33" s="127"/>
      <c r="E33" s="217"/>
      <c r="F33" s="217"/>
      <c r="G33" s="217"/>
      <c r="H33" s="217"/>
    </row>
    <row r="34" ht="14.25" customHeight="1" spans="1:8">
      <c r="A34" s="217"/>
      <c r="B34" s="217"/>
      <c r="C34" s="217" t="s">
        <v>124</v>
      </c>
      <c r="D34" s="127"/>
      <c r="E34" s="217"/>
      <c r="F34" s="217"/>
      <c r="G34" s="217"/>
      <c r="H34" s="217"/>
    </row>
    <row r="35" ht="14.25" customHeight="1" spans="1:8">
      <c r="A35" s="217"/>
      <c r="B35" s="217"/>
      <c r="C35" s="217" t="s">
        <v>125</v>
      </c>
      <c r="D35" s="127"/>
      <c r="E35" s="217"/>
      <c r="F35" s="217"/>
      <c r="G35" s="217"/>
      <c r="H35" s="217"/>
    </row>
    <row r="36" ht="14.25" customHeight="1" spans="1:8">
      <c r="A36" s="217"/>
      <c r="B36" s="217"/>
      <c r="C36" s="217"/>
      <c r="D36" s="217"/>
      <c r="E36" s="217"/>
      <c r="F36" s="217"/>
      <c r="G36" s="217"/>
      <c r="H36" s="217"/>
    </row>
    <row r="37" ht="14.25" customHeight="1" spans="1:8">
      <c r="A37" s="123" t="s">
        <v>126</v>
      </c>
      <c r="B37" s="124">
        <v>107868</v>
      </c>
      <c r="C37" s="123" t="s">
        <v>127</v>
      </c>
      <c r="D37" s="124">
        <v>107868</v>
      </c>
      <c r="E37" s="123" t="s">
        <v>127</v>
      </c>
      <c r="F37" s="124">
        <v>107868</v>
      </c>
      <c r="G37" s="123" t="s">
        <v>127</v>
      </c>
      <c r="H37" s="124">
        <v>107868</v>
      </c>
    </row>
    <row r="38" ht="14.25" customHeight="1" spans="1:8">
      <c r="A38" s="123" t="s">
        <v>128</v>
      </c>
      <c r="B38" s="124"/>
      <c r="C38" s="123" t="s">
        <v>129</v>
      </c>
      <c r="D38" s="124"/>
      <c r="E38" s="123" t="s">
        <v>129</v>
      </c>
      <c r="F38" s="124"/>
      <c r="G38" s="123" t="s">
        <v>129</v>
      </c>
      <c r="H38" s="124"/>
    </row>
    <row r="39" ht="14.25" customHeight="1" spans="1:8">
      <c r="A39" s="217"/>
      <c r="B39" s="128"/>
      <c r="C39" s="217"/>
      <c r="D39" s="128"/>
      <c r="E39" s="123"/>
      <c r="F39" s="124"/>
      <c r="G39" s="123"/>
      <c r="H39" s="124"/>
    </row>
    <row r="40" ht="14.25" customHeight="1" spans="1:8">
      <c r="A40" s="123" t="s">
        <v>130</v>
      </c>
      <c r="B40" s="124">
        <v>107868</v>
      </c>
      <c r="C40" s="123" t="s">
        <v>131</v>
      </c>
      <c r="D40" s="124">
        <v>107868</v>
      </c>
      <c r="E40" s="123" t="s">
        <v>131</v>
      </c>
      <c r="F40" s="124">
        <v>107868</v>
      </c>
      <c r="G40" s="123" t="s">
        <v>131</v>
      </c>
      <c r="H40" s="124">
        <v>107868</v>
      </c>
    </row>
  </sheetData>
  <mergeCells count="5">
    <mergeCell ref="A2:H2"/>
    <mergeCell ref="A3:F3"/>
    <mergeCell ref="G3:H3"/>
    <mergeCell ref="A4:B4"/>
    <mergeCell ref="C4:H4"/>
  </mergeCells>
  <printOptions horizontalCentered="1"/>
  <pageMargins left="0.275" right="0.275" top="0.275" bottom="0.275" header="0" footer="0"/>
  <pageSetup paperSize="9"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zoomScale="130" zoomScaleNormal="130" workbookViewId="0">
      <selection activeCell="H16" sqref="H16"/>
    </sheetView>
  </sheetViews>
  <sheetFormatPr defaultColWidth="10" defaultRowHeight="13.5"/>
  <cols>
    <col min="1" max="1" width="5.875" customWidth="1"/>
    <col min="2" max="2" width="10.875" customWidth="1"/>
    <col min="3" max="3" width="9.375" customWidth="1"/>
    <col min="4" max="4" width="9.5" customWidth="1"/>
    <col min="5" max="5" width="10.125" customWidth="1"/>
    <col min="6" max="24" width="5" customWidth="1"/>
    <col min="25" max="25" width="8" customWidth="1"/>
    <col min="26" max="26" width="9.75" customWidth="1"/>
  </cols>
  <sheetData>
    <row r="1" ht="14.25" customHeight="1" spans="1:25">
      <c r="A1" s="5"/>
      <c r="W1" s="213" t="s">
        <v>132</v>
      </c>
      <c r="X1" s="213"/>
      <c r="Y1" s="213"/>
    </row>
    <row r="2" ht="29.45" customHeight="1" spans="1:25">
      <c r="A2" s="120" t="s">
        <v>8</v>
      </c>
      <c r="B2" s="120"/>
      <c r="C2" s="120"/>
      <c r="D2" s="120"/>
      <c r="E2" s="120"/>
      <c r="F2" s="120"/>
      <c r="G2" s="120"/>
      <c r="H2" s="120"/>
      <c r="I2" s="120"/>
      <c r="J2" s="120"/>
      <c r="K2" s="120"/>
      <c r="L2" s="120"/>
      <c r="M2" s="120"/>
      <c r="N2" s="120"/>
      <c r="O2" s="120"/>
      <c r="P2" s="120"/>
      <c r="Q2" s="120"/>
      <c r="R2" s="120"/>
      <c r="S2" s="120"/>
      <c r="T2" s="120"/>
      <c r="U2" s="120"/>
      <c r="V2" s="120"/>
      <c r="W2" s="120"/>
      <c r="X2" s="120"/>
      <c r="Y2" s="120"/>
    </row>
    <row r="3" ht="19.5" customHeight="1" spans="1:25">
      <c r="A3" s="121" t="s">
        <v>30</v>
      </c>
      <c r="B3" s="121"/>
      <c r="C3" s="121"/>
      <c r="D3" s="121"/>
      <c r="E3" s="121"/>
      <c r="F3" s="121"/>
      <c r="G3" s="121"/>
      <c r="H3" s="121"/>
      <c r="I3" s="121"/>
      <c r="J3" s="121"/>
      <c r="K3" s="121"/>
      <c r="L3" s="121"/>
      <c r="M3" s="121"/>
      <c r="N3" s="121"/>
      <c r="O3" s="121"/>
      <c r="P3" s="121"/>
      <c r="Q3" s="121"/>
      <c r="R3" s="121"/>
      <c r="S3" s="121"/>
      <c r="T3" s="121"/>
      <c r="U3" s="121"/>
      <c r="V3" s="121"/>
      <c r="W3" s="121"/>
      <c r="X3" s="28" t="s">
        <v>31</v>
      </c>
      <c r="Y3" s="28"/>
    </row>
    <row r="4" ht="20" customHeight="1" spans="1:25">
      <c r="A4" s="206" t="s">
        <v>133</v>
      </c>
      <c r="B4" s="206" t="s">
        <v>134</v>
      </c>
      <c r="C4" s="206" t="s">
        <v>135</v>
      </c>
      <c r="D4" s="206" t="s">
        <v>136</v>
      </c>
      <c r="E4" s="206"/>
      <c r="F4" s="206"/>
      <c r="G4" s="206"/>
      <c r="H4" s="206"/>
      <c r="I4" s="206"/>
      <c r="J4" s="206"/>
      <c r="K4" s="206"/>
      <c r="L4" s="206"/>
      <c r="M4" s="206"/>
      <c r="N4" s="206"/>
      <c r="O4" s="206"/>
      <c r="P4" s="206"/>
      <c r="Q4" s="206"/>
      <c r="R4" s="206"/>
      <c r="S4" s="206" t="s">
        <v>128</v>
      </c>
      <c r="T4" s="206"/>
      <c r="U4" s="206"/>
      <c r="V4" s="206"/>
      <c r="W4" s="206"/>
      <c r="X4" s="206"/>
      <c r="Y4" s="206"/>
    </row>
    <row r="5" ht="20" customHeight="1" spans="1:25">
      <c r="A5" s="206"/>
      <c r="B5" s="206"/>
      <c r="C5" s="206"/>
      <c r="D5" s="206" t="s">
        <v>137</v>
      </c>
      <c r="E5" s="206" t="s">
        <v>138</v>
      </c>
      <c r="F5" s="206" t="s">
        <v>139</v>
      </c>
      <c r="G5" s="206" t="s">
        <v>140</v>
      </c>
      <c r="H5" s="206" t="s">
        <v>141</v>
      </c>
      <c r="I5" s="206" t="s">
        <v>142</v>
      </c>
      <c r="J5" s="206" t="s">
        <v>143</v>
      </c>
      <c r="K5" s="206"/>
      <c r="L5" s="206"/>
      <c r="M5" s="206"/>
      <c r="N5" s="206" t="s">
        <v>144</v>
      </c>
      <c r="O5" s="206" t="s">
        <v>145</v>
      </c>
      <c r="P5" s="206" t="s">
        <v>146</v>
      </c>
      <c r="Q5" s="206" t="s">
        <v>147</v>
      </c>
      <c r="R5" s="206" t="s">
        <v>148</v>
      </c>
      <c r="S5" s="206" t="s">
        <v>137</v>
      </c>
      <c r="T5" s="206" t="s">
        <v>138</v>
      </c>
      <c r="U5" s="206" t="s">
        <v>139</v>
      </c>
      <c r="V5" s="206" t="s">
        <v>140</v>
      </c>
      <c r="W5" s="206" t="s">
        <v>141</v>
      </c>
      <c r="X5" s="206" t="s">
        <v>142</v>
      </c>
      <c r="Y5" s="206" t="s">
        <v>149</v>
      </c>
    </row>
    <row r="6" ht="45" customHeight="1" spans="1:25">
      <c r="A6" s="206"/>
      <c r="B6" s="206"/>
      <c r="C6" s="206"/>
      <c r="D6" s="206"/>
      <c r="E6" s="206"/>
      <c r="F6" s="206"/>
      <c r="G6" s="206"/>
      <c r="H6" s="206"/>
      <c r="I6" s="206"/>
      <c r="J6" s="206" t="s">
        <v>150</v>
      </c>
      <c r="K6" s="206" t="s">
        <v>151</v>
      </c>
      <c r="L6" s="206" t="s">
        <v>152</v>
      </c>
      <c r="M6" s="206" t="s">
        <v>141</v>
      </c>
      <c r="N6" s="206"/>
      <c r="O6" s="206"/>
      <c r="P6" s="206"/>
      <c r="Q6" s="206"/>
      <c r="R6" s="206"/>
      <c r="S6" s="206"/>
      <c r="T6" s="206"/>
      <c r="U6" s="206"/>
      <c r="V6" s="206"/>
      <c r="W6" s="206"/>
      <c r="X6" s="206"/>
      <c r="Y6" s="206"/>
    </row>
    <row r="7" ht="19.9" customHeight="1" spans="1:25">
      <c r="A7" s="207"/>
      <c r="B7" s="207" t="s">
        <v>135</v>
      </c>
      <c r="C7" s="208">
        <v>107868</v>
      </c>
      <c r="D7" s="208">
        <v>107868</v>
      </c>
      <c r="E7" s="208">
        <v>107868</v>
      </c>
      <c r="F7" s="208"/>
      <c r="G7" s="208"/>
      <c r="H7" s="208"/>
      <c r="I7" s="208"/>
      <c r="J7" s="208"/>
      <c r="K7" s="208"/>
      <c r="L7" s="208"/>
      <c r="M7" s="208"/>
      <c r="N7" s="208"/>
      <c r="O7" s="208"/>
      <c r="P7" s="208"/>
      <c r="Q7" s="208"/>
      <c r="R7" s="208"/>
      <c r="S7" s="208"/>
      <c r="T7" s="208"/>
      <c r="U7" s="208"/>
      <c r="V7" s="208"/>
      <c r="W7" s="208"/>
      <c r="X7" s="208"/>
      <c r="Y7" s="208"/>
    </row>
    <row r="8" ht="19.9" customHeight="1" spans="1:25">
      <c r="A8" s="209" t="s">
        <v>153</v>
      </c>
      <c r="B8" s="209" t="s">
        <v>4</v>
      </c>
      <c r="C8" s="208">
        <v>107868</v>
      </c>
      <c r="D8" s="208">
        <v>107868</v>
      </c>
      <c r="E8" s="208">
        <v>107868</v>
      </c>
      <c r="F8" s="208"/>
      <c r="G8" s="208"/>
      <c r="H8" s="208"/>
      <c r="I8" s="208"/>
      <c r="J8" s="208"/>
      <c r="K8" s="208"/>
      <c r="L8" s="208"/>
      <c r="M8" s="208"/>
      <c r="N8" s="208"/>
      <c r="O8" s="208"/>
      <c r="P8" s="208"/>
      <c r="Q8" s="208"/>
      <c r="R8" s="208"/>
      <c r="S8" s="208"/>
      <c r="T8" s="208"/>
      <c r="U8" s="208"/>
      <c r="V8" s="208"/>
      <c r="W8" s="208"/>
      <c r="X8" s="208"/>
      <c r="Y8" s="208"/>
    </row>
    <row r="9" ht="19.9" customHeight="1" spans="1:25">
      <c r="A9" s="210" t="s">
        <v>154</v>
      </c>
      <c r="B9" s="210" t="s">
        <v>155</v>
      </c>
      <c r="C9" s="211">
        <v>107868</v>
      </c>
      <c r="D9" s="211">
        <v>107868</v>
      </c>
      <c r="E9" s="211">
        <v>107868</v>
      </c>
      <c r="F9" s="212"/>
      <c r="G9" s="212"/>
      <c r="H9" s="212"/>
      <c r="I9" s="212"/>
      <c r="J9" s="212"/>
      <c r="K9" s="212"/>
      <c r="L9" s="212"/>
      <c r="M9" s="212"/>
      <c r="N9" s="212"/>
      <c r="O9" s="212"/>
      <c r="P9" s="212"/>
      <c r="Q9" s="212"/>
      <c r="R9" s="212"/>
      <c r="S9" s="212"/>
      <c r="T9" s="212"/>
      <c r="U9" s="212"/>
      <c r="V9" s="212"/>
      <c r="W9" s="212"/>
      <c r="X9" s="212"/>
      <c r="Y9" s="212"/>
    </row>
    <row r="10" ht="14.25" customHeight="1"/>
    <row r="11" ht="14.25" customHeight="1" spans="7:7">
      <c r="G11" s="5"/>
    </row>
  </sheetData>
  <mergeCells count="28">
    <mergeCell ref="W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275" right="0.275" top="0.275" bottom="0.0784722222222222" header="0" footer="0"/>
  <pageSetup paperSize="9" scale="97"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zoomScale="130" zoomScaleNormal="130" workbookViewId="0">
      <selection activeCell="E16" sqref="E16"/>
    </sheetView>
  </sheetViews>
  <sheetFormatPr defaultColWidth="10" defaultRowHeight="13.5"/>
  <cols>
    <col min="1" max="1" width="4.625" style="102" customWidth="1"/>
    <col min="2" max="2" width="4.875" style="102" customWidth="1"/>
    <col min="3" max="3" width="5" style="102" customWidth="1"/>
    <col min="4" max="4" width="12" style="102" customWidth="1"/>
    <col min="5" max="5" width="25.75" style="102" customWidth="1"/>
    <col min="6" max="6" width="12.375" style="102" customWidth="1"/>
    <col min="7" max="7" width="11.375" style="102" customWidth="1"/>
    <col min="8" max="8" width="14" style="102" customWidth="1"/>
    <col min="9" max="9" width="8.75" style="102" customWidth="1"/>
    <col min="10" max="10" width="9" style="102" customWidth="1"/>
    <col min="11" max="11" width="17.5" style="102" customWidth="1"/>
    <col min="12" max="12" width="9.75" style="102" customWidth="1"/>
    <col min="13" max="16384" width="10" style="102"/>
  </cols>
  <sheetData>
    <row r="1" ht="14.25" customHeight="1" spans="1:11">
      <c r="A1" s="87"/>
      <c r="D1" s="204"/>
      <c r="K1" s="98" t="s">
        <v>156</v>
      </c>
    </row>
    <row r="2" ht="27.95" customHeight="1" spans="1:11">
      <c r="A2" s="88" t="s">
        <v>9</v>
      </c>
      <c r="B2" s="88"/>
      <c r="C2" s="88"/>
      <c r="D2" s="88"/>
      <c r="E2" s="88"/>
      <c r="F2" s="88"/>
      <c r="G2" s="88"/>
      <c r="H2" s="88"/>
      <c r="I2" s="88"/>
      <c r="J2" s="88"/>
      <c r="K2" s="88"/>
    </row>
    <row r="3" ht="21.95" customHeight="1" spans="1:11">
      <c r="A3" s="205" t="s">
        <v>30</v>
      </c>
      <c r="B3" s="205"/>
      <c r="C3" s="205"/>
      <c r="D3" s="205"/>
      <c r="E3" s="205"/>
      <c r="F3" s="205"/>
      <c r="G3" s="205"/>
      <c r="H3" s="205"/>
      <c r="I3" s="205"/>
      <c r="J3" s="205"/>
      <c r="K3" s="99" t="s">
        <v>31</v>
      </c>
    </row>
    <row r="4" ht="24.2" customHeight="1" spans="1:11">
      <c r="A4" s="90" t="s">
        <v>157</v>
      </c>
      <c r="B4" s="90"/>
      <c r="C4" s="90"/>
      <c r="D4" s="90" t="s">
        <v>158</v>
      </c>
      <c r="E4" s="90" t="s">
        <v>159</v>
      </c>
      <c r="F4" s="90" t="s">
        <v>135</v>
      </c>
      <c r="G4" s="90" t="s">
        <v>160</v>
      </c>
      <c r="H4" s="90" t="s">
        <v>161</v>
      </c>
      <c r="I4" s="90" t="s">
        <v>162</v>
      </c>
      <c r="J4" s="90" t="s">
        <v>163</v>
      </c>
      <c r="K4" s="90" t="s">
        <v>164</v>
      </c>
    </row>
    <row r="5" ht="22.7" customHeight="1" spans="1:11">
      <c r="A5" s="90" t="s">
        <v>165</v>
      </c>
      <c r="B5" s="90" t="s">
        <v>166</v>
      </c>
      <c r="C5" s="90" t="s">
        <v>167</v>
      </c>
      <c r="D5" s="90"/>
      <c r="E5" s="90"/>
      <c r="F5" s="90"/>
      <c r="G5" s="90"/>
      <c r="H5" s="90"/>
      <c r="I5" s="90"/>
      <c r="J5" s="90"/>
      <c r="K5" s="90"/>
    </row>
    <row r="6" ht="19.9" customHeight="1" spans="1:11">
      <c r="A6" s="175"/>
      <c r="B6" s="175"/>
      <c r="C6" s="175"/>
      <c r="D6" s="193" t="s">
        <v>135</v>
      </c>
      <c r="E6" s="193"/>
      <c r="F6" s="176">
        <v>107868</v>
      </c>
      <c r="G6" s="176">
        <v>91351.81</v>
      </c>
      <c r="H6" s="176">
        <v>16516.19</v>
      </c>
      <c r="I6" s="176"/>
      <c r="J6" s="193"/>
      <c r="K6" s="193"/>
    </row>
    <row r="7" ht="19.9" customHeight="1" spans="1:11">
      <c r="A7" s="197"/>
      <c r="B7" s="197"/>
      <c r="C7" s="197"/>
      <c r="D7" s="194" t="s">
        <v>153</v>
      </c>
      <c r="E7" s="194" t="s">
        <v>4</v>
      </c>
      <c r="F7" s="176">
        <v>107868</v>
      </c>
      <c r="G7" s="176">
        <v>91351.81</v>
      </c>
      <c r="H7" s="176">
        <v>16516.19</v>
      </c>
      <c r="I7" s="176"/>
      <c r="J7" s="193"/>
      <c r="K7" s="193"/>
    </row>
    <row r="8" ht="19.9" customHeight="1" spans="1:11">
      <c r="A8" s="197"/>
      <c r="B8" s="197"/>
      <c r="C8" s="197"/>
      <c r="D8" s="194" t="s">
        <v>154</v>
      </c>
      <c r="E8" s="194" t="s">
        <v>155</v>
      </c>
      <c r="F8" s="176">
        <v>107868</v>
      </c>
      <c r="G8" s="176">
        <v>91351.81</v>
      </c>
      <c r="H8" s="176">
        <v>16516.19</v>
      </c>
      <c r="I8" s="176"/>
      <c r="J8" s="193"/>
      <c r="K8" s="193"/>
    </row>
    <row r="9" ht="19.9" customHeight="1" spans="1:11">
      <c r="A9" s="195" t="s">
        <v>168</v>
      </c>
      <c r="B9" s="195" t="s">
        <v>169</v>
      </c>
      <c r="C9" s="195" t="s">
        <v>169</v>
      </c>
      <c r="D9" s="196" t="s">
        <v>170</v>
      </c>
      <c r="E9" s="197" t="s">
        <v>171</v>
      </c>
      <c r="F9" s="179">
        <f>SUM(G9:H9)</f>
        <v>1816.49</v>
      </c>
      <c r="G9" s="179">
        <v>1816.49</v>
      </c>
      <c r="H9" s="179"/>
      <c r="I9" s="179"/>
      <c r="J9" s="197"/>
      <c r="K9" s="197"/>
    </row>
    <row r="10" ht="19.9" customHeight="1" spans="1:11">
      <c r="A10" s="195" t="s">
        <v>168</v>
      </c>
      <c r="B10" s="195" t="s">
        <v>169</v>
      </c>
      <c r="C10" s="195" t="s">
        <v>172</v>
      </c>
      <c r="D10" s="196" t="s">
        <v>173</v>
      </c>
      <c r="E10" s="197" t="s">
        <v>174</v>
      </c>
      <c r="F10" s="179">
        <f t="shared" ref="F10:F19" si="0">SUM(G10:H10)</f>
        <v>184.71</v>
      </c>
      <c r="G10" s="179">
        <v>184.71</v>
      </c>
      <c r="H10" s="179"/>
      <c r="I10" s="179"/>
      <c r="J10" s="197"/>
      <c r="K10" s="197"/>
    </row>
    <row r="11" ht="19.9" customHeight="1" spans="1:11">
      <c r="A11" s="195" t="s">
        <v>168</v>
      </c>
      <c r="B11" s="195" t="s">
        <v>175</v>
      </c>
      <c r="C11" s="195" t="s">
        <v>169</v>
      </c>
      <c r="D11" s="196" t="s">
        <v>176</v>
      </c>
      <c r="E11" s="197" t="s">
        <v>177</v>
      </c>
      <c r="F11" s="179">
        <f t="shared" si="0"/>
        <v>3085.03</v>
      </c>
      <c r="G11" s="179">
        <f>3085.03-H11</f>
        <v>3010.03</v>
      </c>
      <c r="H11" s="179">
        <v>75</v>
      </c>
      <c r="I11" s="179"/>
      <c r="J11" s="197"/>
      <c r="K11" s="197"/>
    </row>
    <row r="12" ht="19.9" customHeight="1" spans="1:11">
      <c r="A12" s="195" t="s">
        <v>168</v>
      </c>
      <c r="B12" s="195" t="s">
        <v>175</v>
      </c>
      <c r="C12" s="195" t="s">
        <v>175</v>
      </c>
      <c r="D12" s="196" t="s">
        <v>178</v>
      </c>
      <c r="E12" s="197" t="s">
        <v>179</v>
      </c>
      <c r="F12" s="179">
        <f t="shared" si="0"/>
        <v>37239.58</v>
      </c>
      <c r="G12" s="179">
        <f>37239.58-H12</f>
        <v>37058.58</v>
      </c>
      <c r="H12" s="179">
        <v>181</v>
      </c>
      <c r="I12" s="179"/>
      <c r="J12" s="197"/>
      <c r="K12" s="197"/>
    </row>
    <row r="13" ht="19.9" customHeight="1" spans="1:11">
      <c r="A13" s="195" t="s">
        <v>168</v>
      </c>
      <c r="B13" s="195" t="s">
        <v>175</v>
      </c>
      <c r="C13" s="195" t="s">
        <v>180</v>
      </c>
      <c r="D13" s="196" t="s">
        <v>181</v>
      </c>
      <c r="E13" s="197" t="s">
        <v>182</v>
      </c>
      <c r="F13" s="179">
        <f t="shared" si="0"/>
        <v>29252.55</v>
      </c>
      <c r="G13" s="179">
        <f>29252.55-H13</f>
        <v>29134.55</v>
      </c>
      <c r="H13" s="179">
        <v>118</v>
      </c>
      <c r="I13" s="179"/>
      <c r="J13" s="197"/>
      <c r="K13" s="197"/>
    </row>
    <row r="14" ht="19.9" customHeight="1" spans="1:11">
      <c r="A14" s="195" t="s">
        <v>168</v>
      </c>
      <c r="B14" s="195" t="s">
        <v>175</v>
      </c>
      <c r="C14" s="195" t="s">
        <v>183</v>
      </c>
      <c r="D14" s="196" t="s">
        <v>184</v>
      </c>
      <c r="E14" s="197" t="s">
        <v>185</v>
      </c>
      <c r="F14" s="179">
        <f t="shared" si="0"/>
        <v>21908.15</v>
      </c>
      <c r="G14" s="179">
        <f>21908.15-H14</f>
        <v>14829.96</v>
      </c>
      <c r="H14" s="179">
        <f>40+7038.19</f>
        <v>7078.19</v>
      </c>
      <c r="I14" s="179"/>
      <c r="J14" s="197"/>
      <c r="K14" s="197"/>
    </row>
    <row r="15" ht="19.9" customHeight="1" spans="1:11">
      <c r="A15" s="195" t="s">
        <v>168</v>
      </c>
      <c r="B15" s="195" t="s">
        <v>175</v>
      </c>
      <c r="C15" s="195" t="s">
        <v>172</v>
      </c>
      <c r="D15" s="196" t="s">
        <v>186</v>
      </c>
      <c r="E15" s="197" t="s">
        <v>187</v>
      </c>
      <c r="F15" s="179">
        <f t="shared" si="0"/>
        <v>9470.57</v>
      </c>
      <c r="G15" s="179">
        <f>9470.57-H15</f>
        <v>802.57</v>
      </c>
      <c r="H15" s="179">
        <f>50+282+2281+6055</f>
        <v>8668</v>
      </c>
      <c r="I15" s="179"/>
      <c r="J15" s="197"/>
      <c r="K15" s="197"/>
    </row>
    <row r="16" ht="19.9" customHeight="1" spans="1:11">
      <c r="A16" s="195" t="s">
        <v>168</v>
      </c>
      <c r="B16" s="195" t="s">
        <v>180</v>
      </c>
      <c r="C16" s="195" t="s">
        <v>175</v>
      </c>
      <c r="D16" s="196" t="s">
        <v>188</v>
      </c>
      <c r="E16" s="197" t="s">
        <v>189</v>
      </c>
      <c r="F16" s="179">
        <f t="shared" si="0"/>
        <v>3897.35</v>
      </c>
      <c r="G16" s="179">
        <f>3897.35-H16</f>
        <v>3820.35</v>
      </c>
      <c r="H16" s="179">
        <v>77</v>
      </c>
      <c r="I16" s="179"/>
      <c r="J16" s="197"/>
      <c r="K16" s="197"/>
    </row>
    <row r="17" ht="19.9" customHeight="1" spans="1:11">
      <c r="A17" s="195" t="s">
        <v>168</v>
      </c>
      <c r="B17" s="195" t="s">
        <v>190</v>
      </c>
      <c r="C17" s="195" t="s">
        <v>169</v>
      </c>
      <c r="D17" s="196" t="s">
        <v>191</v>
      </c>
      <c r="E17" s="197" t="s">
        <v>192</v>
      </c>
      <c r="F17" s="179">
        <f t="shared" si="0"/>
        <v>362.86</v>
      </c>
      <c r="G17" s="179">
        <v>362.86</v>
      </c>
      <c r="H17" s="179"/>
      <c r="I17" s="179"/>
      <c r="J17" s="197"/>
      <c r="K17" s="197"/>
    </row>
    <row r="18" ht="19.9" customHeight="1" spans="1:11">
      <c r="A18" s="195" t="s">
        <v>168</v>
      </c>
      <c r="B18" s="195" t="s">
        <v>193</v>
      </c>
      <c r="C18" s="195" t="s">
        <v>169</v>
      </c>
      <c r="D18" s="196" t="s">
        <v>194</v>
      </c>
      <c r="E18" s="197" t="s">
        <v>195</v>
      </c>
      <c r="F18" s="179">
        <f t="shared" si="0"/>
        <v>331.71</v>
      </c>
      <c r="G18" s="179">
        <v>331.71</v>
      </c>
      <c r="H18" s="179"/>
      <c r="I18" s="179"/>
      <c r="J18" s="197"/>
      <c r="K18" s="197"/>
    </row>
    <row r="19" ht="19.9" customHeight="1" spans="1:11">
      <c r="A19" s="195" t="s">
        <v>168</v>
      </c>
      <c r="B19" s="195" t="s">
        <v>196</v>
      </c>
      <c r="C19" s="195" t="s">
        <v>197</v>
      </c>
      <c r="D19" s="196" t="s">
        <v>198</v>
      </c>
      <c r="E19" s="197" t="s">
        <v>199</v>
      </c>
      <c r="F19" s="179">
        <f t="shared" si="0"/>
        <v>319</v>
      </c>
      <c r="G19" s="179">
        <f>319-H19</f>
        <v>0</v>
      </c>
      <c r="H19" s="179">
        <v>319</v>
      </c>
      <c r="I19" s="179"/>
      <c r="J19" s="197"/>
      <c r="K19" s="197"/>
    </row>
    <row r="20"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4722222222222" right="0.0784722222222222" top="0.275" bottom="0.0784722222222222"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zoomScale="130" zoomScaleNormal="130" workbookViewId="0">
      <selection activeCell="G11" sqref="G11"/>
    </sheetView>
  </sheetViews>
  <sheetFormatPr defaultColWidth="10" defaultRowHeight="13.5"/>
  <cols>
    <col min="1" max="1" width="3.625" style="102" customWidth="1"/>
    <col min="2" max="2" width="4.75" style="102" customWidth="1"/>
    <col min="3" max="3" width="4.625" style="102" customWidth="1"/>
    <col min="4" max="4" width="7.375" style="102" customWidth="1"/>
    <col min="5" max="5" width="20.125" style="102" customWidth="1"/>
    <col min="6" max="6" width="9.375" style="102" customWidth="1"/>
    <col min="7" max="7" width="8.625" style="102" customWidth="1"/>
    <col min="8" max="8" width="7.75" style="102" customWidth="1"/>
    <col min="9" max="9" width="8.36666666666667" style="102" customWidth="1"/>
    <col min="10" max="10" width="7.75" style="102" customWidth="1"/>
    <col min="11" max="12" width="7.125" style="102" customWidth="1"/>
    <col min="13" max="13" width="6.75" style="102" customWidth="1"/>
    <col min="14" max="14" width="10.625" style="102" customWidth="1"/>
    <col min="15" max="15" width="9.25" style="102" customWidth="1"/>
    <col min="16" max="17" width="7.125" style="102" customWidth="1"/>
    <col min="18" max="18" width="7" style="102" customWidth="1"/>
    <col min="19" max="20" width="7.125" style="102" customWidth="1"/>
    <col min="21" max="22" width="9.75" style="102" customWidth="1"/>
    <col min="23" max="16384" width="10" style="102"/>
  </cols>
  <sheetData>
    <row r="1" ht="14.25" customHeight="1" spans="1:20">
      <c r="A1" s="87"/>
      <c r="S1" s="98" t="s">
        <v>200</v>
      </c>
      <c r="T1" s="98"/>
    </row>
    <row r="2" ht="36.95" customHeight="1" spans="1:20">
      <c r="A2" s="88" t="s">
        <v>10</v>
      </c>
      <c r="B2" s="88"/>
      <c r="C2" s="88"/>
      <c r="D2" s="88"/>
      <c r="E2" s="88"/>
      <c r="F2" s="88"/>
      <c r="G2" s="88"/>
      <c r="H2" s="88"/>
      <c r="I2" s="88"/>
      <c r="J2" s="88"/>
      <c r="K2" s="88"/>
      <c r="L2" s="88"/>
      <c r="M2" s="88"/>
      <c r="N2" s="88"/>
      <c r="O2" s="88"/>
      <c r="P2" s="88"/>
      <c r="Q2" s="88"/>
      <c r="R2" s="88"/>
      <c r="S2" s="88"/>
      <c r="T2" s="88"/>
    </row>
    <row r="3" ht="17.25" customHeight="1" spans="1:20">
      <c r="A3" s="89" t="s">
        <v>30</v>
      </c>
      <c r="B3" s="89"/>
      <c r="C3" s="89"/>
      <c r="D3" s="89"/>
      <c r="E3" s="89"/>
      <c r="F3" s="89"/>
      <c r="G3" s="89"/>
      <c r="H3" s="89"/>
      <c r="I3" s="89"/>
      <c r="J3" s="89"/>
      <c r="K3" s="89"/>
      <c r="L3" s="89"/>
      <c r="M3" s="89"/>
      <c r="N3" s="89"/>
      <c r="O3" s="89"/>
      <c r="P3" s="89"/>
      <c r="Q3" s="89"/>
      <c r="R3" s="89"/>
      <c r="S3" s="99" t="s">
        <v>31</v>
      </c>
      <c r="T3" s="99"/>
    </row>
    <row r="4" ht="17.25" customHeight="1" spans="1:20">
      <c r="A4" s="104" t="s">
        <v>157</v>
      </c>
      <c r="B4" s="104"/>
      <c r="C4" s="104"/>
      <c r="D4" s="104" t="s">
        <v>201</v>
      </c>
      <c r="E4" s="104" t="s">
        <v>202</v>
      </c>
      <c r="F4" s="104" t="s">
        <v>203</v>
      </c>
      <c r="G4" s="104" t="s">
        <v>204</v>
      </c>
      <c r="H4" s="104" t="s">
        <v>205</v>
      </c>
      <c r="I4" s="104" t="s">
        <v>206</v>
      </c>
      <c r="J4" s="104" t="s">
        <v>207</v>
      </c>
      <c r="K4" s="104" t="s">
        <v>208</v>
      </c>
      <c r="L4" s="104" t="s">
        <v>209</v>
      </c>
      <c r="M4" s="104" t="s">
        <v>210</v>
      </c>
      <c r="N4" s="104" t="s">
        <v>211</v>
      </c>
      <c r="O4" s="104" t="s">
        <v>212</v>
      </c>
      <c r="P4" s="104" t="s">
        <v>213</v>
      </c>
      <c r="Q4" s="104" t="s">
        <v>214</v>
      </c>
      <c r="R4" s="104" t="s">
        <v>215</v>
      </c>
      <c r="S4" s="104" t="s">
        <v>216</v>
      </c>
      <c r="T4" s="104" t="s">
        <v>217</v>
      </c>
    </row>
    <row r="5" ht="18" customHeight="1" spans="1:20">
      <c r="A5" s="104" t="s">
        <v>165</v>
      </c>
      <c r="B5" s="104" t="s">
        <v>166</v>
      </c>
      <c r="C5" s="104" t="s">
        <v>167</v>
      </c>
      <c r="D5" s="104"/>
      <c r="E5" s="104"/>
      <c r="F5" s="104"/>
      <c r="G5" s="104"/>
      <c r="H5" s="104"/>
      <c r="I5" s="104"/>
      <c r="J5" s="104"/>
      <c r="K5" s="104"/>
      <c r="L5" s="104"/>
      <c r="M5" s="104"/>
      <c r="N5" s="104"/>
      <c r="O5" s="104"/>
      <c r="P5" s="104"/>
      <c r="Q5" s="104"/>
      <c r="R5" s="104"/>
      <c r="S5" s="104"/>
      <c r="T5" s="104"/>
    </row>
    <row r="6" ht="19.9" customHeight="1" spans="1:20">
      <c r="A6" s="193"/>
      <c r="B6" s="193"/>
      <c r="C6" s="193"/>
      <c r="D6" s="193"/>
      <c r="E6" s="193" t="s">
        <v>135</v>
      </c>
      <c r="F6" s="176">
        <v>107868</v>
      </c>
      <c r="G6" s="176">
        <v>86205.99</v>
      </c>
      <c r="H6" s="176">
        <v>2114.34</v>
      </c>
      <c r="I6" s="176">
        <v>7656.19</v>
      </c>
      <c r="J6" s="176">
        <v>524</v>
      </c>
      <c r="K6" s="176"/>
      <c r="L6" s="176"/>
      <c r="M6" s="176"/>
      <c r="N6" s="176">
        <v>8336</v>
      </c>
      <c r="O6" s="176">
        <v>3031.48</v>
      </c>
      <c r="P6" s="176"/>
      <c r="Q6" s="176"/>
      <c r="R6" s="176"/>
      <c r="S6" s="176"/>
      <c r="T6" s="176"/>
    </row>
    <row r="7" ht="19.9" customHeight="1" spans="1:22">
      <c r="A7" s="193"/>
      <c r="B7" s="193"/>
      <c r="C7" s="193"/>
      <c r="D7" s="194" t="s">
        <v>153</v>
      </c>
      <c r="E7" s="194" t="s">
        <v>4</v>
      </c>
      <c r="F7" s="176">
        <v>107868</v>
      </c>
      <c r="G7" s="176">
        <v>86205.99</v>
      </c>
      <c r="H7" s="176">
        <v>2114.34</v>
      </c>
      <c r="I7" s="176">
        <v>7656.19</v>
      </c>
      <c r="J7" s="176">
        <v>524</v>
      </c>
      <c r="K7" s="176"/>
      <c r="L7" s="176"/>
      <c r="M7" s="176"/>
      <c r="N7" s="176">
        <v>8336</v>
      </c>
      <c r="O7" s="176">
        <v>3031.48</v>
      </c>
      <c r="P7" s="176"/>
      <c r="Q7" s="176"/>
      <c r="R7" s="176"/>
      <c r="S7" s="176"/>
      <c r="T7" s="176"/>
      <c r="U7" s="182"/>
      <c r="V7" s="182"/>
    </row>
    <row r="8" ht="19.9" customHeight="1" spans="1:22">
      <c r="A8" s="193"/>
      <c r="B8" s="193"/>
      <c r="C8" s="193"/>
      <c r="D8" s="194" t="s">
        <v>154</v>
      </c>
      <c r="E8" s="194" t="s">
        <v>155</v>
      </c>
      <c r="F8" s="176">
        <v>107868</v>
      </c>
      <c r="G8" s="176">
        <v>86205.99</v>
      </c>
      <c r="H8" s="176">
        <v>2114.34</v>
      </c>
      <c r="I8" s="176">
        <v>7656.19</v>
      </c>
      <c r="J8" s="176">
        <v>524</v>
      </c>
      <c r="K8" s="176"/>
      <c r="L8" s="176"/>
      <c r="M8" s="176"/>
      <c r="N8" s="176">
        <v>8336</v>
      </c>
      <c r="O8" s="176">
        <v>3031.48</v>
      </c>
      <c r="P8" s="176"/>
      <c r="Q8" s="176"/>
      <c r="R8" s="176"/>
      <c r="S8" s="176"/>
      <c r="T8" s="176"/>
      <c r="U8" s="182"/>
      <c r="V8" s="182"/>
    </row>
    <row r="9" ht="19.9" customHeight="1" spans="1:22">
      <c r="A9" s="195" t="s">
        <v>168</v>
      </c>
      <c r="B9" s="195" t="s">
        <v>169</v>
      </c>
      <c r="C9" s="195" t="s">
        <v>169</v>
      </c>
      <c r="D9" s="196" t="s">
        <v>218</v>
      </c>
      <c r="E9" s="197" t="s">
        <v>171</v>
      </c>
      <c r="F9" s="179">
        <f>SUM(G9:O9)</f>
        <v>1816.49</v>
      </c>
      <c r="G9" s="179">
        <v>1496.05</v>
      </c>
      <c r="H9" s="179">
        <v>271.03</v>
      </c>
      <c r="I9" s="179"/>
      <c r="J9" s="179"/>
      <c r="K9" s="179"/>
      <c r="L9" s="179"/>
      <c r="M9" s="179"/>
      <c r="N9" s="179"/>
      <c r="O9" s="179">
        <v>49.41</v>
      </c>
      <c r="P9" s="179"/>
      <c r="Q9" s="179"/>
      <c r="R9" s="179"/>
      <c r="S9" s="179"/>
      <c r="T9" s="179"/>
      <c r="U9" s="182"/>
      <c r="V9" s="182"/>
    </row>
    <row r="10" ht="19.9" customHeight="1" spans="1:22">
      <c r="A10" s="195" t="s">
        <v>168</v>
      </c>
      <c r="B10" s="195" t="s">
        <v>169</v>
      </c>
      <c r="C10" s="195" t="s">
        <v>172</v>
      </c>
      <c r="D10" s="196" t="s">
        <v>218</v>
      </c>
      <c r="E10" s="197" t="s">
        <v>174</v>
      </c>
      <c r="F10" s="179">
        <f t="shared" ref="F10:F19" si="0">SUM(G10:O10)</f>
        <v>184.71</v>
      </c>
      <c r="G10" s="179">
        <v>177.99</v>
      </c>
      <c r="H10" s="179"/>
      <c r="I10" s="179"/>
      <c r="J10" s="179"/>
      <c r="K10" s="179"/>
      <c r="L10" s="179"/>
      <c r="M10" s="179"/>
      <c r="N10" s="179"/>
      <c r="O10" s="179">
        <v>6.72</v>
      </c>
      <c r="P10" s="179"/>
      <c r="Q10" s="179"/>
      <c r="R10" s="179"/>
      <c r="S10" s="179"/>
      <c r="T10" s="179"/>
      <c r="U10" s="182"/>
      <c r="V10" s="182"/>
    </row>
    <row r="11" ht="19.9" customHeight="1" spans="1:22">
      <c r="A11" s="195" t="s">
        <v>168</v>
      </c>
      <c r="B11" s="195" t="s">
        <v>175</v>
      </c>
      <c r="C11" s="195" t="s">
        <v>169</v>
      </c>
      <c r="D11" s="196" t="s">
        <v>218</v>
      </c>
      <c r="E11" s="197" t="s">
        <v>177</v>
      </c>
      <c r="F11" s="179">
        <f t="shared" si="0"/>
        <v>3085.03</v>
      </c>
      <c r="G11" s="179">
        <v>2747.77</v>
      </c>
      <c r="H11" s="179">
        <v>227.2</v>
      </c>
      <c r="I11" s="179"/>
      <c r="J11" s="179">
        <v>75</v>
      </c>
      <c r="K11" s="179"/>
      <c r="L11" s="179"/>
      <c r="M11" s="179"/>
      <c r="N11" s="179"/>
      <c r="O11" s="179">
        <v>35.06</v>
      </c>
      <c r="P11" s="179"/>
      <c r="Q11" s="179"/>
      <c r="R11" s="179"/>
      <c r="S11" s="179"/>
      <c r="T11" s="179"/>
      <c r="U11" s="182"/>
      <c r="V11" s="182"/>
    </row>
    <row r="12" ht="19.9" customHeight="1" spans="1:22">
      <c r="A12" s="195" t="s">
        <v>168</v>
      </c>
      <c r="B12" s="195" t="s">
        <v>175</v>
      </c>
      <c r="C12" s="195" t="s">
        <v>175</v>
      </c>
      <c r="D12" s="196" t="s">
        <v>218</v>
      </c>
      <c r="E12" s="197" t="s">
        <v>179</v>
      </c>
      <c r="F12" s="179">
        <f t="shared" si="0"/>
        <v>37239.58</v>
      </c>
      <c r="G12" s="179">
        <v>35769.38</v>
      </c>
      <c r="H12" s="179">
        <v>1276.61</v>
      </c>
      <c r="I12" s="179">
        <v>181</v>
      </c>
      <c r="J12" s="179"/>
      <c r="K12" s="179"/>
      <c r="L12" s="179"/>
      <c r="M12" s="179"/>
      <c r="N12" s="179"/>
      <c r="O12" s="179">
        <v>12.59</v>
      </c>
      <c r="P12" s="179"/>
      <c r="Q12" s="179"/>
      <c r="R12" s="179"/>
      <c r="S12" s="179"/>
      <c r="T12" s="179"/>
      <c r="U12" s="182"/>
      <c r="V12" s="182"/>
    </row>
    <row r="13" ht="19.9" customHeight="1" spans="1:22">
      <c r="A13" s="195" t="s">
        <v>168</v>
      </c>
      <c r="B13" s="195" t="s">
        <v>175</v>
      </c>
      <c r="C13" s="195" t="s">
        <v>180</v>
      </c>
      <c r="D13" s="196" t="s">
        <v>218</v>
      </c>
      <c r="E13" s="197" t="s">
        <v>182</v>
      </c>
      <c r="F13" s="179">
        <f t="shared" si="0"/>
        <v>29252.55</v>
      </c>
      <c r="G13" s="179">
        <v>27114.76</v>
      </c>
      <c r="H13" s="179"/>
      <c r="I13" s="179">
        <v>118</v>
      </c>
      <c r="J13" s="179"/>
      <c r="K13" s="179"/>
      <c r="L13" s="179"/>
      <c r="M13" s="179"/>
      <c r="N13" s="179"/>
      <c r="O13" s="179">
        <v>2019.79</v>
      </c>
      <c r="P13" s="179"/>
      <c r="Q13" s="179"/>
      <c r="R13" s="179"/>
      <c r="S13" s="179"/>
      <c r="T13" s="179"/>
      <c r="U13" s="182"/>
      <c r="V13" s="182"/>
    </row>
    <row r="14" ht="19.9" customHeight="1" spans="1:22">
      <c r="A14" s="195" t="s">
        <v>168</v>
      </c>
      <c r="B14" s="195" t="s">
        <v>175</v>
      </c>
      <c r="C14" s="195" t="s">
        <v>183</v>
      </c>
      <c r="D14" s="196" t="s">
        <v>218</v>
      </c>
      <c r="E14" s="197" t="s">
        <v>185</v>
      </c>
      <c r="F14" s="179">
        <f t="shared" si="0"/>
        <v>21908.15</v>
      </c>
      <c r="G14" s="179">
        <v>14339.61</v>
      </c>
      <c r="H14" s="179">
        <v>243</v>
      </c>
      <c r="I14" s="179">
        <v>7038.19</v>
      </c>
      <c r="J14" s="179">
        <v>40</v>
      </c>
      <c r="K14" s="179"/>
      <c r="L14" s="179"/>
      <c r="M14" s="179"/>
      <c r="O14" s="179">
        <v>247.35</v>
      </c>
      <c r="P14" s="179"/>
      <c r="Q14" s="179"/>
      <c r="R14" s="179"/>
      <c r="S14" s="179"/>
      <c r="T14" s="179"/>
      <c r="U14" s="182"/>
      <c r="V14" s="182"/>
    </row>
    <row r="15" ht="19.9" customHeight="1" spans="1:22">
      <c r="A15" s="195" t="s">
        <v>168</v>
      </c>
      <c r="B15" s="195" t="s">
        <v>175</v>
      </c>
      <c r="C15" s="195" t="s">
        <v>172</v>
      </c>
      <c r="D15" s="196" t="s">
        <v>218</v>
      </c>
      <c r="E15" s="197" t="s">
        <v>187</v>
      </c>
      <c r="F15" s="179">
        <f t="shared" si="0"/>
        <v>9470.57</v>
      </c>
      <c r="G15" s="179">
        <v>177.35</v>
      </c>
      <c r="H15" s="179">
        <v>30</v>
      </c>
      <c r="I15" s="179"/>
      <c r="J15" s="179">
        <v>332</v>
      </c>
      <c r="K15" s="179"/>
      <c r="L15" s="179"/>
      <c r="M15" s="179"/>
      <c r="N15" s="179">
        <v>8336</v>
      </c>
      <c r="O15" s="179">
        <v>595.22</v>
      </c>
      <c r="P15" s="179"/>
      <c r="Q15" s="179"/>
      <c r="R15" s="179"/>
      <c r="S15" s="179"/>
      <c r="T15" s="179"/>
      <c r="U15" s="182"/>
      <c r="V15" s="182"/>
    </row>
    <row r="16" ht="19.9" customHeight="1" spans="1:22">
      <c r="A16" s="195" t="s">
        <v>168</v>
      </c>
      <c r="B16" s="195" t="s">
        <v>180</v>
      </c>
      <c r="C16" s="195" t="s">
        <v>175</v>
      </c>
      <c r="D16" s="196" t="s">
        <v>218</v>
      </c>
      <c r="E16" s="197" t="s">
        <v>189</v>
      </c>
      <c r="F16" s="179">
        <f t="shared" si="0"/>
        <v>3897.35</v>
      </c>
      <c r="G16" s="179">
        <v>3707.52</v>
      </c>
      <c r="H16" s="179">
        <v>66.5</v>
      </c>
      <c r="I16" s="179"/>
      <c r="J16" s="179">
        <v>77</v>
      </c>
      <c r="K16" s="179"/>
      <c r="L16" s="179"/>
      <c r="M16" s="179"/>
      <c r="N16" s="179"/>
      <c r="O16" s="179">
        <v>46.33</v>
      </c>
      <c r="P16" s="179"/>
      <c r="Q16" s="179"/>
      <c r="R16" s="179"/>
      <c r="S16" s="179"/>
      <c r="T16" s="179"/>
      <c r="U16" s="182"/>
      <c r="V16" s="182"/>
    </row>
    <row r="17" ht="19.9" customHeight="1" spans="1:22">
      <c r="A17" s="195" t="s">
        <v>168</v>
      </c>
      <c r="B17" s="195" t="s">
        <v>190</v>
      </c>
      <c r="C17" s="195" t="s">
        <v>169</v>
      </c>
      <c r="D17" s="196" t="s">
        <v>218</v>
      </c>
      <c r="E17" s="197" t="s">
        <v>192</v>
      </c>
      <c r="F17" s="179">
        <f t="shared" si="0"/>
        <v>362.86</v>
      </c>
      <c r="G17" s="179">
        <v>361.6</v>
      </c>
      <c r="H17" s="179"/>
      <c r="I17" s="179"/>
      <c r="J17" s="179"/>
      <c r="K17" s="179"/>
      <c r="L17" s="179"/>
      <c r="M17" s="179"/>
      <c r="N17" s="179"/>
      <c r="O17" s="179">
        <v>1.26</v>
      </c>
      <c r="P17" s="179"/>
      <c r="Q17" s="179"/>
      <c r="R17" s="179"/>
      <c r="S17" s="179"/>
      <c r="T17" s="179"/>
      <c r="U17" s="182"/>
      <c r="V17" s="182"/>
    </row>
    <row r="18" ht="19.9" customHeight="1" spans="1:22">
      <c r="A18" s="195" t="s">
        <v>168</v>
      </c>
      <c r="B18" s="195" t="s">
        <v>193</v>
      </c>
      <c r="C18" s="195" t="s">
        <v>169</v>
      </c>
      <c r="D18" s="196" t="s">
        <v>218</v>
      </c>
      <c r="E18" s="197" t="s">
        <v>195</v>
      </c>
      <c r="F18" s="179">
        <f t="shared" si="0"/>
        <v>331.71</v>
      </c>
      <c r="G18" s="179">
        <v>313.96</v>
      </c>
      <c r="H18" s="179"/>
      <c r="I18" s="179"/>
      <c r="J18" s="179"/>
      <c r="K18" s="179"/>
      <c r="L18" s="179"/>
      <c r="M18" s="179"/>
      <c r="N18" s="179"/>
      <c r="O18" s="179">
        <v>17.75</v>
      </c>
      <c r="P18" s="179"/>
      <c r="Q18" s="179"/>
      <c r="R18" s="179"/>
      <c r="S18" s="179"/>
      <c r="T18" s="179"/>
      <c r="U18" s="182"/>
      <c r="V18" s="182"/>
    </row>
    <row r="19" ht="19.9" customHeight="1" spans="1:22">
      <c r="A19" s="195" t="s">
        <v>168</v>
      </c>
      <c r="B19" s="195" t="s">
        <v>196</v>
      </c>
      <c r="C19" s="195" t="s">
        <v>197</v>
      </c>
      <c r="D19" s="196" t="s">
        <v>218</v>
      </c>
      <c r="E19" s="197" t="s">
        <v>199</v>
      </c>
      <c r="F19" s="179">
        <f t="shared" si="0"/>
        <v>319</v>
      </c>
      <c r="G19" s="179">
        <v>0</v>
      </c>
      <c r="H19" s="179"/>
      <c r="I19" s="179">
        <v>319</v>
      </c>
      <c r="J19" s="179"/>
      <c r="K19" s="179"/>
      <c r="L19" s="179"/>
      <c r="M19" s="179"/>
      <c r="N19" s="179"/>
      <c r="O19" s="179"/>
      <c r="P19" s="179"/>
      <c r="Q19" s="179"/>
      <c r="R19" s="179"/>
      <c r="S19" s="179"/>
      <c r="T19" s="179"/>
      <c r="U19" s="182"/>
      <c r="V19" s="182"/>
    </row>
    <row r="20" spans="21:22">
      <c r="U20" s="182"/>
      <c r="V20" s="182"/>
    </row>
    <row r="21" spans="21:22">
      <c r="U21" s="182"/>
      <c r="V21" s="182"/>
    </row>
    <row r="22" spans="21:22">
      <c r="U22" s="182"/>
      <c r="V22" s="182"/>
    </row>
    <row r="23" spans="21:22">
      <c r="U23" s="182"/>
      <c r="V23" s="18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275" right="0.275" top="0.275" bottom="0.275" header="0" footer="0"/>
  <pageSetup paperSize="9" scale="9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zoomScale="130" zoomScaleNormal="130" topLeftCell="E1" workbookViewId="0">
      <selection activeCell="R10" sqref="R10"/>
    </sheetView>
  </sheetViews>
  <sheetFormatPr defaultColWidth="10" defaultRowHeight="13.5"/>
  <cols>
    <col min="1" max="2" width="4.125" style="102" customWidth="1"/>
    <col min="3" max="3" width="4.25" style="102" customWidth="1"/>
    <col min="4" max="4" width="6.125" style="102" customWidth="1"/>
    <col min="5" max="5" width="15.875" style="102" customWidth="1"/>
    <col min="6" max="6" width="9.375" style="102" customWidth="1"/>
    <col min="7" max="7" width="8.625" style="102" customWidth="1"/>
    <col min="8" max="8" width="8.5" style="102" customWidth="1"/>
    <col min="9" max="9" width="8.125" style="102" customWidth="1"/>
    <col min="10" max="10" width="8.75" style="102" customWidth="1"/>
    <col min="11" max="11" width="9" style="102" customWidth="1"/>
    <col min="12" max="12" width="7.125" style="102" customWidth="1"/>
    <col min="13" max="13" width="8.375" style="102" customWidth="1"/>
    <col min="14" max="15" width="7.125" style="102" customWidth="1"/>
    <col min="16" max="16" width="9" style="102" customWidth="1"/>
    <col min="17" max="17" width="7.875" style="102" customWidth="1"/>
    <col min="18" max="18" width="8.375" style="102" customWidth="1"/>
    <col min="19" max="21" width="7.125" style="102" customWidth="1"/>
    <col min="22" max="23" width="9.75" style="102" customWidth="1"/>
    <col min="24" max="16384" width="10" style="102"/>
  </cols>
  <sheetData>
    <row r="1" ht="14.25" customHeight="1" spans="1:21">
      <c r="A1" s="87"/>
      <c r="T1" s="98" t="s">
        <v>219</v>
      </c>
      <c r="U1" s="98"/>
    </row>
    <row r="2" ht="32.45" customHeight="1" spans="1:21">
      <c r="A2" s="88" t="s">
        <v>11</v>
      </c>
      <c r="B2" s="88"/>
      <c r="C2" s="88"/>
      <c r="D2" s="88"/>
      <c r="E2" s="88"/>
      <c r="F2" s="88"/>
      <c r="G2" s="88"/>
      <c r="H2" s="88"/>
      <c r="I2" s="88"/>
      <c r="J2" s="88"/>
      <c r="K2" s="88"/>
      <c r="L2" s="88"/>
      <c r="M2" s="88"/>
      <c r="N2" s="88"/>
      <c r="O2" s="88"/>
      <c r="P2" s="88"/>
      <c r="Q2" s="88"/>
      <c r="R2" s="88"/>
      <c r="S2" s="88"/>
      <c r="T2" s="88"/>
      <c r="U2" s="88"/>
    </row>
    <row r="3" ht="21.2" customHeight="1" spans="1:21">
      <c r="A3" s="89" t="s">
        <v>30</v>
      </c>
      <c r="B3" s="89"/>
      <c r="C3" s="89"/>
      <c r="D3" s="89"/>
      <c r="E3" s="89"/>
      <c r="F3" s="89"/>
      <c r="G3" s="89"/>
      <c r="H3" s="89"/>
      <c r="I3" s="89"/>
      <c r="J3" s="89"/>
      <c r="K3" s="89"/>
      <c r="L3" s="89"/>
      <c r="M3" s="89"/>
      <c r="N3" s="89"/>
      <c r="O3" s="89"/>
      <c r="P3" s="89"/>
      <c r="Q3" s="89"/>
      <c r="R3" s="89"/>
      <c r="S3" s="89"/>
      <c r="T3" s="99" t="s">
        <v>31</v>
      </c>
      <c r="U3" s="99"/>
    </row>
    <row r="4" ht="19.5" customHeight="1" spans="1:21">
      <c r="A4" s="90" t="s">
        <v>157</v>
      </c>
      <c r="B4" s="90"/>
      <c r="C4" s="90"/>
      <c r="D4" s="90" t="s">
        <v>201</v>
      </c>
      <c r="E4" s="90" t="s">
        <v>202</v>
      </c>
      <c r="F4" s="90" t="s">
        <v>220</v>
      </c>
      <c r="G4" s="90" t="s">
        <v>160</v>
      </c>
      <c r="H4" s="90"/>
      <c r="I4" s="90"/>
      <c r="J4" s="90"/>
      <c r="K4" s="90" t="s">
        <v>161</v>
      </c>
      <c r="L4" s="90"/>
      <c r="M4" s="90"/>
      <c r="N4" s="90"/>
      <c r="O4" s="90"/>
      <c r="P4" s="90"/>
      <c r="Q4" s="90"/>
      <c r="R4" s="90"/>
      <c r="S4" s="90"/>
      <c r="T4" s="90"/>
      <c r="U4" s="90"/>
    </row>
    <row r="5" ht="33.2" customHeight="1" spans="1:21">
      <c r="A5" s="90" t="s">
        <v>165</v>
      </c>
      <c r="B5" s="90" t="s">
        <v>166</v>
      </c>
      <c r="C5" s="90" t="s">
        <v>167</v>
      </c>
      <c r="D5" s="90"/>
      <c r="E5" s="90"/>
      <c r="F5" s="90"/>
      <c r="G5" s="90" t="s">
        <v>135</v>
      </c>
      <c r="H5" s="90" t="s">
        <v>221</v>
      </c>
      <c r="I5" s="90" t="s">
        <v>222</v>
      </c>
      <c r="J5" s="90" t="s">
        <v>212</v>
      </c>
      <c r="K5" s="90" t="s">
        <v>135</v>
      </c>
      <c r="L5" s="90" t="s">
        <v>223</v>
      </c>
      <c r="M5" s="90" t="s">
        <v>224</v>
      </c>
      <c r="N5" s="90" t="s">
        <v>225</v>
      </c>
      <c r="O5" s="90" t="s">
        <v>214</v>
      </c>
      <c r="P5" s="90" t="s">
        <v>226</v>
      </c>
      <c r="Q5" s="90" t="s">
        <v>227</v>
      </c>
      <c r="R5" s="90" t="s">
        <v>228</v>
      </c>
      <c r="S5" s="90" t="s">
        <v>210</v>
      </c>
      <c r="T5" s="90" t="s">
        <v>213</v>
      </c>
      <c r="U5" s="90" t="s">
        <v>217</v>
      </c>
    </row>
    <row r="6" ht="19.9" customHeight="1" spans="1:21">
      <c r="A6" s="193"/>
      <c r="B6" s="193"/>
      <c r="C6" s="193"/>
      <c r="D6" s="193"/>
      <c r="E6" s="193" t="s">
        <v>135</v>
      </c>
      <c r="F6" s="176">
        <v>107868</v>
      </c>
      <c r="G6" s="176">
        <v>91351.81</v>
      </c>
      <c r="H6" s="176">
        <v>86205.99</v>
      </c>
      <c r="I6" s="176">
        <v>2114.34</v>
      </c>
      <c r="J6" s="176">
        <v>3031.48</v>
      </c>
      <c r="K6" s="176">
        <v>16516.19</v>
      </c>
      <c r="L6" s="176"/>
      <c r="M6" s="176">
        <v>524</v>
      </c>
      <c r="N6" s="176"/>
      <c r="O6" s="176"/>
      <c r="P6" s="199">
        <v>7656.19</v>
      </c>
      <c r="Q6" s="176"/>
      <c r="R6" s="200">
        <v>8336</v>
      </c>
      <c r="S6" s="176"/>
      <c r="T6" s="176"/>
      <c r="U6" s="176"/>
    </row>
    <row r="7" ht="19.9" customHeight="1" spans="1:21">
      <c r="A7" s="193"/>
      <c r="B7" s="193"/>
      <c r="C7" s="193"/>
      <c r="D7" s="194" t="s">
        <v>153</v>
      </c>
      <c r="E7" s="194" t="s">
        <v>4</v>
      </c>
      <c r="F7" s="176">
        <v>107868</v>
      </c>
      <c r="G7" s="176">
        <v>91351.81</v>
      </c>
      <c r="H7" s="176">
        <v>86205.99</v>
      </c>
      <c r="I7" s="176">
        <v>2114.34</v>
      </c>
      <c r="J7" s="176">
        <v>3031.48</v>
      </c>
      <c r="K7" s="176">
        <v>16516.19</v>
      </c>
      <c r="L7" s="176"/>
      <c r="M7" s="176">
        <v>524</v>
      </c>
      <c r="N7" s="176"/>
      <c r="O7" s="176"/>
      <c r="P7" s="199">
        <v>7656.19</v>
      </c>
      <c r="Q7" s="201"/>
      <c r="R7" s="200">
        <v>8336</v>
      </c>
      <c r="S7" s="176"/>
      <c r="T7" s="176"/>
      <c r="U7" s="176"/>
    </row>
    <row r="8" ht="19.9" customHeight="1" spans="1:23">
      <c r="A8" s="193"/>
      <c r="B8" s="193"/>
      <c r="C8" s="193"/>
      <c r="D8" s="194" t="s">
        <v>154</v>
      </c>
      <c r="E8" s="194" t="s">
        <v>155</v>
      </c>
      <c r="F8" s="176">
        <v>107868</v>
      </c>
      <c r="G8" s="176">
        <v>91351.81</v>
      </c>
      <c r="H8" s="176">
        <v>86205.99</v>
      </c>
      <c r="I8" s="176">
        <v>2114.34</v>
      </c>
      <c r="J8" s="176">
        <v>3031.48</v>
      </c>
      <c r="K8" s="176">
        <v>16516.19</v>
      </c>
      <c r="L8" s="176"/>
      <c r="M8" s="176">
        <v>524</v>
      </c>
      <c r="N8" s="176"/>
      <c r="O8" s="176"/>
      <c r="P8" s="199">
        <v>7656.19</v>
      </c>
      <c r="Q8" s="202"/>
      <c r="R8" s="200">
        <v>8336</v>
      </c>
      <c r="S8" s="176"/>
      <c r="T8" s="176"/>
      <c r="U8" s="176"/>
      <c r="V8" s="182"/>
      <c r="W8" s="182"/>
    </row>
    <row r="9" ht="19.9" customHeight="1" spans="1:23">
      <c r="A9" s="195" t="s">
        <v>168</v>
      </c>
      <c r="B9" s="195" t="s">
        <v>169</v>
      </c>
      <c r="C9" s="195" t="s">
        <v>169</v>
      </c>
      <c r="D9" s="196" t="s">
        <v>218</v>
      </c>
      <c r="E9" s="197" t="s">
        <v>171</v>
      </c>
      <c r="F9" s="198">
        <f>+G9+K9</f>
        <v>1816.49</v>
      </c>
      <c r="G9" s="179">
        <f>SUM(H9:J9)</f>
        <v>1816.49</v>
      </c>
      <c r="H9" s="179">
        <v>1496.05</v>
      </c>
      <c r="I9" s="179">
        <v>271.03</v>
      </c>
      <c r="J9" s="179">
        <v>49.41</v>
      </c>
      <c r="K9" s="179">
        <f>SUM(L9:U9)</f>
        <v>0</v>
      </c>
      <c r="L9" s="179"/>
      <c r="M9" s="179"/>
      <c r="N9" s="179"/>
      <c r="O9" s="179"/>
      <c r="P9" s="180"/>
      <c r="Q9" s="154"/>
      <c r="R9" s="203"/>
      <c r="S9" s="179"/>
      <c r="T9" s="179"/>
      <c r="U9" s="179"/>
      <c r="V9" s="182"/>
      <c r="W9" s="182"/>
    </row>
    <row r="10" ht="19.9" customHeight="1" spans="1:23">
      <c r="A10" s="195" t="s">
        <v>168</v>
      </c>
      <c r="B10" s="195" t="s">
        <v>169</v>
      </c>
      <c r="C10" s="195" t="s">
        <v>172</v>
      </c>
      <c r="D10" s="196" t="s">
        <v>218</v>
      </c>
      <c r="E10" s="197" t="s">
        <v>174</v>
      </c>
      <c r="F10" s="198">
        <f t="shared" ref="F10:F19" si="0">+G10+K10</f>
        <v>184.71</v>
      </c>
      <c r="G10" s="179">
        <f t="shared" ref="G10:G19" si="1">SUM(H10:J10)</f>
        <v>184.71</v>
      </c>
      <c r="H10" s="179">
        <v>177.99</v>
      </c>
      <c r="I10" s="179"/>
      <c r="J10" s="179">
        <v>6.72</v>
      </c>
      <c r="K10" s="179">
        <f t="shared" ref="K10:K19" si="2">SUM(L10:U10)</f>
        <v>0</v>
      </c>
      <c r="L10" s="179"/>
      <c r="M10" s="179"/>
      <c r="N10" s="179"/>
      <c r="O10" s="179"/>
      <c r="P10" s="180"/>
      <c r="Q10" s="154"/>
      <c r="R10" s="203"/>
      <c r="S10" s="179"/>
      <c r="T10" s="179"/>
      <c r="U10" s="179"/>
      <c r="V10" s="182"/>
      <c r="W10" s="182"/>
    </row>
    <row r="11" ht="19.9" customHeight="1" spans="1:23">
      <c r="A11" s="195" t="s">
        <v>168</v>
      </c>
      <c r="B11" s="195" t="s">
        <v>175</v>
      </c>
      <c r="C11" s="195" t="s">
        <v>169</v>
      </c>
      <c r="D11" s="196" t="s">
        <v>218</v>
      </c>
      <c r="E11" s="197" t="s">
        <v>177</v>
      </c>
      <c r="F11" s="198">
        <f t="shared" si="0"/>
        <v>3085.03</v>
      </c>
      <c r="G11" s="179">
        <f t="shared" si="1"/>
        <v>3010.03</v>
      </c>
      <c r="H11" s="179">
        <v>2747.77</v>
      </c>
      <c r="I11" s="179">
        <v>227.2</v>
      </c>
      <c r="J11" s="179">
        <v>35.06</v>
      </c>
      <c r="K11" s="179">
        <f t="shared" si="2"/>
        <v>75</v>
      </c>
      <c r="L11" s="179"/>
      <c r="M11" s="179">
        <v>75</v>
      </c>
      <c r="N11" s="179"/>
      <c r="O11" s="179"/>
      <c r="P11" s="180"/>
      <c r="Q11" s="154"/>
      <c r="R11" s="203"/>
      <c r="S11" s="179"/>
      <c r="T11" s="179"/>
      <c r="U11" s="179"/>
      <c r="V11" s="182"/>
      <c r="W11" s="182"/>
    </row>
    <row r="12" ht="19.9" customHeight="1" spans="1:23">
      <c r="A12" s="195" t="s">
        <v>168</v>
      </c>
      <c r="B12" s="195" t="s">
        <v>175</v>
      </c>
      <c r="C12" s="195" t="s">
        <v>175</v>
      </c>
      <c r="D12" s="196" t="s">
        <v>218</v>
      </c>
      <c r="E12" s="197" t="s">
        <v>179</v>
      </c>
      <c r="F12" s="198">
        <f t="shared" si="0"/>
        <v>37239.58</v>
      </c>
      <c r="G12" s="179">
        <f t="shared" si="1"/>
        <v>37058.58</v>
      </c>
      <c r="H12" s="179">
        <v>35769.38</v>
      </c>
      <c r="I12" s="179">
        <v>1276.61</v>
      </c>
      <c r="J12" s="179">
        <v>12.59</v>
      </c>
      <c r="K12" s="179">
        <f t="shared" si="2"/>
        <v>181</v>
      </c>
      <c r="L12" s="179"/>
      <c r="M12" s="179"/>
      <c r="N12" s="179"/>
      <c r="O12" s="179"/>
      <c r="P12" s="180">
        <v>181</v>
      </c>
      <c r="Q12" s="154"/>
      <c r="R12" s="203"/>
      <c r="S12" s="179"/>
      <c r="T12" s="179"/>
      <c r="U12" s="179"/>
      <c r="V12" s="182"/>
      <c r="W12" s="182"/>
    </row>
    <row r="13" ht="19.9" customHeight="1" spans="1:23">
      <c r="A13" s="195" t="s">
        <v>168</v>
      </c>
      <c r="B13" s="195" t="s">
        <v>175</v>
      </c>
      <c r="C13" s="195" t="s">
        <v>180</v>
      </c>
      <c r="D13" s="196" t="s">
        <v>218</v>
      </c>
      <c r="E13" s="197" t="s">
        <v>182</v>
      </c>
      <c r="F13" s="198">
        <f t="shared" si="0"/>
        <v>29252.55</v>
      </c>
      <c r="G13" s="179">
        <f t="shared" si="1"/>
        <v>29134.55</v>
      </c>
      <c r="H13" s="179">
        <v>27114.76</v>
      </c>
      <c r="I13" s="179"/>
      <c r="J13" s="179">
        <v>2019.79</v>
      </c>
      <c r="K13" s="179">
        <f t="shared" si="2"/>
        <v>118</v>
      </c>
      <c r="L13" s="179"/>
      <c r="M13" s="179"/>
      <c r="N13" s="179"/>
      <c r="O13" s="179"/>
      <c r="P13" s="180">
        <v>118</v>
      </c>
      <c r="Q13" s="154"/>
      <c r="R13" s="203"/>
      <c r="S13" s="179"/>
      <c r="T13" s="179"/>
      <c r="U13" s="179"/>
      <c r="V13" s="182"/>
      <c r="W13" s="182"/>
    </row>
    <row r="14" ht="19.9" customHeight="1" spans="1:23">
      <c r="A14" s="195" t="s">
        <v>168</v>
      </c>
      <c r="B14" s="195" t="s">
        <v>175</v>
      </c>
      <c r="C14" s="195" t="s">
        <v>183</v>
      </c>
      <c r="D14" s="196" t="s">
        <v>218</v>
      </c>
      <c r="E14" s="197" t="s">
        <v>185</v>
      </c>
      <c r="F14" s="198">
        <f t="shared" si="0"/>
        <v>21908.15</v>
      </c>
      <c r="G14" s="179">
        <f t="shared" si="1"/>
        <v>14829.96</v>
      </c>
      <c r="H14" s="179">
        <v>14339.61</v>
      </c>
      <c r="I14" s="179">
        <v>243</v>
      </c>
      <c r="J14" s="179">
        <v>247.35</v>
      </c>
      <c r="K14" s="179">
        <f t="shared" si="2"/>
        <v>7078.19</v>
      </c>
      <c r="L14" s="179"/>
      <c r="M14" s="179">
        <v>40</v>
      </c>
      <c r="N14" s="179"/>
      <c r="O14" s="179"/>
      <c r="P14" s="180">
        <v>7038.19</v>
      </c>
      <c r="Q14" s="154"/>
      <c r="R14" s="203"/>
      <c r="S14" s="179"/>
      <c r="T14" s="179"/>
      <c r="U14" s="179"/>
      <c r="V14" s="182"/>
      <c r="W14" s="182"/>
    </row>
    <row r="15" ht="19.9" customHeight="1" spans="1:23">
      <c r="A15" s="195" t="s">
        <v>168</v>
      </c>
      <c r="B15" s="195" t="s">
        <v>175</v>
      </c>
      <c r="C15" s="195" t="s">
        <v>172</v>
      </c>
      <c r="D15" s="196" t="s">
        <v>218</v>
      </c>
      <c r="E15" s="197" t="s">
        <v>187</v>
      </c>
      <c r="F15" s="198">
        <f t="shared" si="0"/>
        <v>9470.57</v>
      </c>
      <c r="G15" s="179">
        <f t="shared" si="1"/>
        <v>802.57</v>
      </c>
      <c r="H15" s="179">
        <v>177.35</v>
      </c>
      <c r="I15" s="179">
        <v>30</v>
      </c>
      <c r="J15" s="179">
        <v>595.22</v>
      </c>
      <c r="K15" s="179">
        <f t="shared" si="2"/>
        <v>8668</v>
      </c>
      <c r="L15" s="179"/>
      <c r="M15" s="179">
        <v>332</v>
      </c>
      <c r="N15" s="179"/>
      <c r="O15" s="179"/>
      <c r="Q15" s="154"/>
      <c r="R15" s="180">
        <v>8336</v>
      </c>
      <c r="S15" s="179"/>
      <c r="T15" s="179"/>
      <c r="U15" s="179"/>
      <c r="V15" s="182"/>
      <c r="W15" s="182"/>
    </row>
    <row r="16" ht="19.9" customHeight="1" spans="1:23">
      <c r="A16" s="195" t="s">
        <v>168</v>
      </c>
      <c r="B16" s="195" t="s">
        <v>180</v>
      </c>
      <c r="C16" s="195" t="s">
        <v>175</v>
      </c>
      <c r="D16" s="196" t="s">
        <v>218</v>
      </c>
      <c r="E16" s="197" t="s">
        <v>189</v>
      </c>
      <c r="F16" s="198">
        <f t="shared" si="0"/>
        <v>3897.35</v>
      </c>
      <c r="G16" s="179">
        <f t="shared" si="1"/>
        <v>3820.35</v>
      </c>
      <c r="H16" s="179">
        <v>3707.52</v>
      </c>
      <c r="I16" s="179">
        <v>66.5</v>
      </c>
      <c r="J16" s="179">
        <v>46.33</v>
      </c>
      <c r="K16" s="179">
        <f t="shared" si="2"/>
        <v>77</v>
      </c>
      <c r="L16" s="179"/>
      <c r="M16" s="179">
        <v>77</v>
      </c>
      <c r="N16" s="179"/>
      <c r="O16" s="179"/>
      <c r="P16" s="180"/>
      <c r="Q16" s="154"/>
      <c r="R16" s="203"/>
      <c r="S16" s="179"/>
      <c r="T16" s="179"/>
      <c r="U16" s="179"/>
      <c r="V16" s="182"/>
      <c r="W16" s="182"/>
    </row>
    <row r="17" ht="19.9" customHeight="1" spans="1:23">
      <c r="A17" s="195" t="s">
        <v>168</v>
      </c>
      <c r="B17" s="195" t="s">
        <v>190</v>
      </c>
      <c r="C17" s="195" t="s">
        <v>169</v>
      </c>
      <c r="D17" s="196" t="s">
        <v>218</v>
      </c>
      <c r="E17" s="197" t="s">
        <v>192</v>
      </c>
      <c r="F17" s="198">
        <f t="shared" si="0"/>
        <v>362.86</v>
      </c>
      <c r="G17" s="179">
        <f t="shared" si="1"/>
        <v>362.86</v>
      </c>
      <c r="H17" s="179">
        <v>361.6</v>
      </c>
      <c r="I17" s="179"/>
      <c r="J17" s="179">
        <v>1.26</v>
      </c>
      <c r="K17" s="179">
        <f t="shared" si="2"/>
        <v>0</v>
      </c>
      <c r="L17" s="179"/>
      <c r="M17" s="179"/>
      <c r="N17" s="179"/>
      <c r="O17" s="179"/>
      <c r="P17" s="180"/>
      <c r="Q17" s="154"/>
      <c r="R17" s="203"/>
      <c r="S17" s="179"/>
      <c r="T17" s="179"/>
      <c r="U17" s="179"/>
      <c r="V17" s="182"/>
      <c r="W17" s="182"/>
    </row>
    <row r="18" ht="19.9" customHeight="1" spans="1:23">
      <c r="A18" s="195" t="s">
        <v>168</v>
      </c>
      <c r="B18" s="195" t="s">
        <v>193</v>
      </c>
      <c r="C18" s="195" t="s">
        <v>169</v>
      </c>
      <c r="D18" s="196" t="s">
        <v>218</v>
      </c>
      <c r="E18" s="197" t="s">
        <v>195</v>
      </c>
      <c r="F18" s="198">
        <f t="shared" si="0"/>
        <v>331.71</v>
      </c>
      <c r="G18" s="179">
        <f t="shared" si="1"/>
        <v>331.71</v>
      </c>
      <c r="H18" s="179">
        <v>313.96</v>
      </c>
      <c r="I18" s="179"/>
      <c r="J18" s="179">
        <v>17.75</v>
      </c>
      <c r="K18" s="179">
        <f t="shared" si="2"/>
        <v>0</v>
      </c>
      <c r="L18" s="179"/>
      <c r="M18" s="179"/>
      <c r="N18" s="179"/>
      <c r="O18" s="179"/>
      <c r="P18" s="180"/>
      <c r="Q18" s="154"/>
      <c r="R18" s="203"/>
      <c r="S18" s="179"/>
      <c r="T18" s="179"/>
      <c r="U18" s="179"/>
      <c r="V18" s="182"/>
      <c r="W18" s="182"/>
    </row>
    <row r="19" ht="19.9" customHeight="1" spans="1:23">
      <c r="A19" s="195" t="s">
        <v>168</v>
      </c>
      <c r="B19" s="195" t="s">
        <v>196</v>
      </c>
      <c r="C19" s="195" t="s">
        <v>197</v>
      </c>
      <c r="D19" s="196" t="s">
        <v>218</v>
      </c>
      <c r="E19" s="197" t="s">
        <v>199</v>
      </c>
      <c r="F19" s="198">
        <f t="shared" si="0"/>
        <v>319</v>
      </c>
      <c r="G19" s="179">
        <f t="shared" si="1"/>
        <v>0</v>
      </c>
      <c r="H19" s="179">
        <v>0</v>
      </c>
      <c r="I19" s="179"/>
      <c r="J19" s="179"/>
      <c r="K19" s="179">
        <f t="shared" si="2"/>
        <v>319</v>
      </c>
      <c r="L19" s="179"/>
      <c r="M19" s="179"/>
      <c r="N19" s="179"/>
      <c r="O19" s="179"/>
      <c r="P19" s="180">
        <v>319</v>
      </c>
      <c r="Q19" s="154"/>
      <c r="R19" s="203"/>
      <c r="S19" s="179"/>
      <c r="T19" s="179"/>
      <c r="U19" s="179"/>
      <c r="V19" s="182"/>
      <c r="W19" s="182"/>
    </row>
    <row r="20" spans="22:23">
      <c r="V20" s="182"/>
      <c r="W20" s="182"/>
    </row>
  </sheetData>
  <mergeCells count="10">
    <mergeCell ref="T1:U1"/>
    <mergeCell ref="A2:U2"/>
    <mergeCell ref="A3:S3"/>
    <mergeCell ref="T3:U3"/>
    <mergeCell ref="A4:C4"/>
    <mergeCell ref="G4:J4"/>
    <mergeCell ref="K4:U4"/>
    <mergeCell ref="D4:D5"/>
    <mergeCell ref="E4:E5"/>
    <mergeCell ref="F4:F5"/>
  </mergeCells>
  <printOptions horizontalCentered="1"/>
  <pageMargins left="0.275" right="0.275" top="0.275" bottom="0.275" header="0" footer="0"/>
  <pageSetup paperSize="9" scale="8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6" workbookViewId="0">
      <selection activeCell="G18" sqref="G18"/>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4">
      <c r="A1" s="5"/>
      <c r="D1" s="119" t="s">
        <v>229</v>
      </c>
    </row>
    <row r="2" ht="27.95" customHeight="1" spans="1:4">
      <c r="A2" s="120" t="s">
        <v>12</v>
      </c>
      <c r="B2" s="120"/>
      <c r="C2" s="120"/>
      <c r="D2" s="120"/>
    </row>
    <row r="3" ht="16.5" customHeight="1" spans="1:5">
      <c r="A3" s="121" t="s">
        <v>30</v>
      </c>
      <c r="B3" s="121"/>
      <c r="C3" s="121"/>
      <c r="D3" s="28" t="s">
        <v>31</v>
      </c>
      <c r="E3" s="5"/>
    </row>
    <row r="4" ht="17.65" customHeight="1" spans="1:5">
      <c r="A4" s="187" t="s">
        <v>32</v>
      </c>
      <c r="B4" s="187"/>
      <c r="C4" s="187" t="s">
        <v>33</v>
      </c>
      <c r="D4" s="187"/>
      <c r="E4" s="188"/>
    </row>
    <row r="5" ht="17.65" customHeight="1" spans="1:5">
      <c r="A5" s="187" t="s">
        <v>34</v>
      </c>
      <c r="B5" s="187" t="s">
        <v>35</v>
      </c>
      <c r="C5" s="187" t="s">
        <v>34</v>
      </c>
      <c r="D5" s="187" t="s">
        <v>35</v>
      </c>
      <c r="E5" s="188"/>
    </row>
    <row r="6" ht="17.65" customHeight="1" spans="1:5">
      <c r="A6" s="161" t="s">
        <v>230</v>
      </c>
      <c r="B6" s="189">
        <v>107868</v>
      </c>
      <c r="C6" s="161" t="s">
        <v>231</v>
      </c>
      <c r="D6" s="171">
        <v>107868</v>
      </c>
      <c r="E6" s="190"/>
    </row>
    <row r="7" ht="17.65" customHeight="1" spans="1:5">
      <c r="A7" s="191" t="s">
        <v>232</v>
      </c>
      <c r="B7" s="172">
        <v>107868</v>
      </c>
      <c r="C7" s="191" t="s">
        <v>40</v>
      </c>
      <c r="D7" s="173"/>
      <c r="E7" s="190"/>
    </row>
    <row r="8" ht="17.65" customHeight="1" spans="1:5">
      <c r="A8" s="191" t="s">
        <v>233</v>
      </c>
      <c r="B8" s="172">
        <v>107868</v>
      </c>
      <c r="C8" s="191" t="s">
        <v>44</v>
      </c>
      <c r="D8" s="173"/>
      <c r="E8" s="190"/>
    </row>
    <row r="9" ht="27.2" customHeight="1" spans="1:5">
      <c r="A9" s="191" t="s">
        <v>47</v>
      </c>
      <c r="B9" s="172"/>
      <c r="C9" s="191" t="s">
        <v>48</v>
      </c>
      <c r="D9" s="173"/>
      <c r="E9" s="190"/>
    </row>
    <row r="10" ht="17.65" customHeight="1" spans="1:5">
      <c r="A10" s="191" t="s">
        <v>234</v>
      </c>
      <c r="B10" s="172"/>
      <c r="C10" s="191" t="s">
        <v>52</v>
      </c>
      <c r="D10" s="173"/>
      <c r="E10" s="190"/>
    </row>
    <row r="11" ht="17.65" customHeight="1" spans="1:5">
      <c r="A11" s="191" t="s">
        <v>235</v>
      </c>
      <c r="B11" s="172"/>
      <c r="C11" s="191" t="s">
        <v>56</v>
      </c>
      <c r="D11" s="173">
        <v>107868</v>
      </c>
      <c r="E11" s="190"/>
    </row>
    <row r="12" ht="17.65" customHeight="1" spans="1:5">
      <c r="A12" s="191" t="s">
        <v>236</v>
      </c>
      <c r="B12" s="172"/>
      <c r="C12" s="191" t="s">
        <v>60</v>
      </c>
      <c r="D12" s="173"/>
      <c r="E12" s="190"/>
    </row>
    <row r="13" ht="17.65" customHeight="1" spans="1:5">
      <c r="A13" s="161" t="s">
        <v>237</v>
      </c>
      <c r="B13" s="189"/>
      <c r="C13" s="191" t="s">
        <v>64</v>
      </c>
      <c r="D13" s="173"/>
      <c r="E13" s="190"/>
    </row>
    <row r="14" ht="17.65" customHeight="1" spans="1:5">
      <c r="A14" s="191" t="s">
        <v>232</v>
      </c>
      <c r="B14" s="172"/>
      <c r="C14" s="191" t="s">
        <v>68</v>
      </c>
      <c r="D14" s="173"/>
      <c r="E14" s="190"/>
    </row>
    <row r="15" ht="17.65" customHeight="1" spans="1:5">
      <c r="A15" s="191" t="s">
        <v>234</v>
      </c>
      <c r="B15" s="172"/>
      <c r="C15" s="191" t="s">
        <v>72</v>
      </c>
      <c r="D15" s="173"/>
      <c r="E15" s="190"/>
    </row>
    <row r="16" ht="17.65" customHeight="1" spans="1:5">
      <c r="A16" s="191" t="s">
        <v>235</v>
      </c>
      <c r="B16" s="172"/>
      <c r="C16" s="191" t="s">
        <v>76</v>
      </c>
      <c r="D16" s="173"/>
      <c r="E16" s="190"/>
    </row>
    <row r="17" ht="17.65" customHeight="1" spans="1:5">
      <c r="A17" s="191" t="s">
        <v>236</v>
      </c>
      <c r="B17" s="172"/>
      <c r="C17" s="191" t="s">
        <v>80</v>
      </c>
      <c r="D17" s="173"/>
      <c r="E17" s="190"/>
    </row>
    <row r="18" ht="17.65" customHeight="1" spans="1:5">
      <c r="A18" s="191"/>
      <c r="B18" s="172"/>
      <c r="C18" s="191" t="s">
        <v>84</v>
      </c>
      <c r="D18" s="173"/>
      <c r="E18" s="190"/>
    </row>
    <row r="19" ht="17.65" customHeight="1" spans="1:5">
      <c r="A19" s="191"/>
      <c r="B19" s="191"/>
      <c r="C19" s="191" t="s">
        <v>88</v>
      </c>
      <c r="D19" s="173"/>
      <c r="E19" s="190"/>
    </row>
    <row r="20" ht="17.65" customHeight="1" spans="1:5">
      <c r="A20" s="191"/>
      <c r="B20" s="191"/>
      <c r="C20" s="191" t="s">
        <v>92</v>
      </c>
      <c r="D20" s="173"/>
      <c r="E20" s="190"/>
    </row>
    <row r="21" ht="17.65" customHeight="1" spans="1:5">
      <c r="A21" s="191"/>
      <c r="B21" s="191"/>
      <c r="C21" s="191" t="s">
        <v>96</v>
      </c>
      <c r="D21" s="173"/>
      <c r="E21" s="190"/>
    </row>
    <row r="22" ht="17.65" customHeight="1" spans="1:5">
      <c r="A22" s="191"/>
      <c r="B22" s="191"/>
      <c r="C22" s="191" t="s">
        <v>99</v>
      </c>
      <c r="D22" s="173"/>
      <c r="E22" s="190"/>
    </row>
    <row r="23" ht="17.65" customHeight="1" spans="1:5">
      <c r="A23" s="191"/>
      <c r="B23" s="191"/>
      <c r="C23" s="191" t="s">
        <v>102</v>
      </c>
      <c r="D23" s="173"/>
      <c r="E23" s="190"/>
    </row>
    <row r="24" ht="17.65" customHeight="1" spans="1:5">
      <c r="A24" s="191"/>
      <c r="B24" s="191"/>
      <c r="C24" s="191" t="s">
        <v>104</v>
      </c>
      <c r="D24" s="173"/>
      <c r="E24" s="190"/>
    </row>
    <row r="25" ht="17.65" customHeight="1" spans="1:5">
      <c r="A25" s="191"/>
      <c r="B25" s="191"/>
      <c r="C25" s="191" t="s">
        <v>106</v>
      </c>
      <c r="D25" s="173"/>
      <c r="E25" s="190"/>
    </row>
    <row r="26" ht="17.65" customHeight="1" spans="1:5">
      <c r="A26" s="191"/>
      <c r="B26" s="191"/>
      <c r="C26" s="191" t="s">
        <v>108</v>
      </c>
      <c r="D26" s="173"/>
      <c r="E26" s="190"/>
    </row>
    <row r="27" ht="17.65" customHeight="1" spans="1:5">
      <c r="A27" s="191"/>
      <c r="B27" s="191"/>
      <c r="C27" s="191" t="s">
        <v>110</v>
      </c>
      <c r="D27" s="173"/>
      <c r="E27" s="190"/>
    </row>
    <row r="28" ht="17.65" customHeight="1" spans="1:5">
      <c r="A28" s="191"/>
      <c r="B28" s="191"/>
      <c r="C28" s="191" t="s">
        <v>112</v>
      </c>
      <c r="D28" s="173"/>
      <c r="E28" s="190"/>
    </row>
    <row r="29" ht="17.65" customHeight="1" spans="1:5">
      <c r="A29" s="191"/>
      <c r="B29" s="191"/>
      <c r="C29" s="191" t="s">
        <v>114</v>
      </c>
      <c r="D29" s="173"/>
      <c r="E29" s="190"/>
    </row>
    <row r="30" ht="17.65" customHeight="1" spans="1:5">
      <c r="A30" s="191"/>
      <c r="B30" s="191"/>
      <c r="C30" s="191" t="s">
        <v>116</v>
      </c>
      <c r="D30" s="173"/>
      <c r="E30" s="190"/>
    </row>
    <row r="31" ht="17.65" customHeight="1" spans="1:5">
      <c r="A31" s="191"/>
      <c r="B31" s="191"/>
      <c r="C31" s="191" t="s">
        <v>118</v>
      </c>
      <c r="D31" s="173"/>
      <c r="E31" s="190"/>
    </row>
    <row r="32" ht="17.65" customHeight="1" spans="1:5">
      <c r="A32" s="191"/>
      <c r="B32" s="191"/>
      <c r="C32" s="191" t="s">
        <v>120</v>
      </c>
      <c r="D32" s="173"/>
      <c r="E32" s="190"/>
    </row>
    <row r="33" ht="17.65" customHeight="1" spans="1:5">
      <c r="A33" s="191"/>
      <c r="B33" s="191"/>
      <c r="C33" s="191" t="s">
        <v>122</v>
      </c>
      <c r="D33" s="173"/>
      <c r="E33" s="190"/>
    </row>
    <row r="34" ht="17.65" customHeight="1" spans="1:5">
      <c r="A34" s="191"/>
      <c r="B34" s="191"/>
      <c r="C34" s="191" t="s">
        <v>123</v>
      </c>
      <c r="D34" s="173"/>
      <c r="E34" s="190"/>
    </row>
    <row r="35" ht="17.65" customHeight="1" spans="1:5">
      <c r="A35" s="191"/>
      <c r="B35" s="191"/>
      <c r="C35" s="191" t="s">
        <v>124</v>
      </c>
      <c r="D35" s="173"/>
      <c r="E35" s="190"/>
    </row>
    <row r="36" ht="17.65" customHeight="1" spans="1:5">
      <c r="A36" s="191"/>
      <c r="B36" s="191"/>
      <c r="C36" s="191" t="s">
        <v>125</v>
      </c>
      <c r="D36" s="173"/>
      <c r="E36" s="190"/>
    </row>
    <row r="37" ht="17.65" customHeight="1" spans="1:5">
      <c r="A37" s="191"/>
      <c r="B37" s="191"/>
      <c r="C37" s="191"/>
      <c r="D37" s="191"/>
      <c r="E37" s="190"/>
    </row>
    <row r="38" ht="17.65" customHeight="1" spans="1:5">
      <c r="A38" s="161"/>
      <c r="B38" s="161"/>
      <c r="C38" s="161" t="s">
        <v>238</v>
      </c>
      <c r="D38" s="189"/>
      <c r="E38" s="192"/>
    </row>
    <row r="39" ht="17.65" customHeight="1" spans="1:5">
      <c r="A39" s="161"/>
      <c r="B39" s="161"/>
      <c r="C39" s="161"/>
      <c r="D39" s="161"/>
      <c r="E39" s="192"/>
    </row>
    <row r="40" ht="17.65" customHeight="1" spans="1:5">
      <c r="A40" s="187" t="s">
        <v>239</v>
      </c>
      <c r="B40" s="189">
        <v>107868</v>
      </c>
      <c r="C40" s="187" t="s">
        <v>240</v>
      </c>
      <c r="D40" s="171">
        <v>107868</v>
      </c>
      <c r="E40" s="192"/>
    </row>
  </sheetData>
  <mergeCells count="4">
    <mergeCell ref="A2:D2"/>
    <mergeCell ref="A3:C3"/>
    <mergeCell ref="A4:B4"/>
    <mergeCell ref="C4:D4"/>
  </mergeCells>
  <printOptions horizontalCentered="1"/>
  <pageMargins left="0.0784722222222222" right="0.0784722222222222" top="0.275" bottom="0.275" header="0" footer="0"/>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pane ySplit="6" topLeftCell="A7" activePane="bottomLeft" state="frozen"/>
      <selection/>
      <selection pane="bottomLeft" activeCell="E22" sqref="E22"/>
    </sheetView>
  </sheetViews>
  <sheetFormatPr defaultColWidth="10" defaultRowHeight="13.5"/>
  <cols>
    <col min="1" max="1" width="3.625" style="102" customWidth="1"/>
    <col min="2" max="2" width="4.875" style="102" customWidth="1"/>
    <col min="3" max="3" width="4.75" style="102" customWidth="1"/>
    <col min="4" max="4" width="14.625" style="102" customWidth="1"/>
    <col min="5" max="5" width="24.875" style="102" customWidth="1"/>
    <col min="6" max="6" width="14" style="102" customWidth="1"/>
    <col min="7" max="7" width="11.5" style="102" customWidth="1"/>
    <col min="8" max="8" width="9.125" style="102" customWidth="1"/>
    <col min="9" max="9" width="9.625" style="102" customWidth="1"/>
    <col min="10" max="10" width="10.5" style="102" customWidth="1"/>
    <col min="11" max="11" width="11.375" style="102" customWidth="1"/>
    <col min="12" max="12" width="15.875" style="102" customWidth="1"/>
    <col min="13" max="13" width="9.75" style="102" customWidth="1"/>
    <col min="14" max="16384" width="10" style="102"/>
  </cols>
  <sheetData>
    <row r="1" ht="14.25" customHeight="1" spans="1:12">
      <c r="A1" s="87"/>
      <c r="D1" s="87"/>
      <c r="L1" s="98" t="s">
        <v>241</v>
      </c>
    </row>
    <row r="2" ht="37.7" customHeight="1" spans="1:12">
      <c r="A2" s="88" t="s">
        <v>13</v>
      </c>
      <c r="B2" s="88"/>
      <c r="C2" s="88"/>
      <c r="D2" s="88"/>
      <c r="E2" s="88"/>
      <c r="F2" s="88"/>
      <c r="G2" s="88"/>
      <c r="H2" s="88"/>
      <c r="I2" s="88"/>
      <c r="J2" s="88"/>
      <c r="K2" s="88"/>
      <c r="L2" s="88"/>
    </row>
    <row r="3" ht="21.2" customHeight="1" spans="1:12">
      <c r="A3" s="89" t="s">
        <v>30</v>
      </c>
      <c r="B3" s="89"/>
      <c r="C3" s="89"/>
      <c r="D3" s="89"/>
      <c r="E3" s="89"/>
      <c r="F3" s="89"/>
      <c r="G3" s="89"/>
      <c r="H3" s="89"/>
      <c r="I3" s="89"/>
      <c r="J3" s="89"/>
      <c r="K3" s="99" t="s">
        <v>31</v>
      </c>
      <c r="L3" s="99"/>
    </row>
    <row r="4" ht="17.25" customHeight="1" spans="1:12">
      <c r="A4" s="90" t="s">
        <v>157</v>
      </c>
      <c r="B4" s="90"/>
      <c r="C4" s="90"/>
      <c r="D4" s="90" t="s">
        <v>158</v>
      </c>
      <c r="E4" s="90" t="s">
        <v>159</v>
      </c>
      <c r="F4" s="90" t="s">
        <v>135</v>
      </c>
      <c r="G4" s="90" t="s">
        <v>160</v>
      </c>
      <c r="H4" s="90"/>
      <c r="I4" s="90"/>
      <c r="J4" s="90"/>
      <c r="K4" s="90"/>
      <c r="L4" s="90" t="s">
        <v>161</v>
      </c>
    </row>
    <row r="5" ht="15" customHeight="1" spans="1:12">
      <c r="A5" s="90"/>
      <c r="B5" s="90"/>
      <c r="C5" s="90"/>
      <c r="D5" s="90"/>
      <c r="E5" s="90"/>
      <c r="F5" s="90"/>
      <c r="G5" s="90" t="s">
        <v>137</v>
      </c>
      <c r="H5" s="90" t="s">
        <v>242</v>
      </c>
      <c r="I5" s="90"/>
      <c r="J5" s="90"/>
      <c r="K5" s="90" t="s">
        <v>243</v>
      </c>
      <c r="L5" s="90"/>
    </row>
    <row r="6" ht="21.2" customHeight="1" spans="1:12">
      <c r="A6" s="90" t="s">
        <v>165</v>
      </c>
      <c r="B6" s="90" t="s">
        <v>166</v>
      </c>
      <c r="C6" s="90" t="s">
        <v>167</v>
      </c>
      <c r="D6" s="90"/>
      <c r="E6" s="90"/>
      <c r="F6" s="90"/>
      <c r="G6" s="90"/>
      <c r="H6" s="90" t="s">
        <v>221</v>
      </c>
      <c r="I6" s="90" t="s">
        <v>244</v>
      </c>
      <c r="J6" s="90" t="s">
        <v>212</v>
      </c>
      <c r="K6" s="90"/>
      <c r="L6" s="90"/>
    </row>
    <row r="7" ht="19.9" customHeight="1" spans="1:12">
      <c r="A7" s="175"/>
      <c r="B7" s="175"/>
      <c r="C7" s="175"/>
      <c r="D7" s="112"/>
      <c r="E7" s="112" t="s">
        <v>135</v>
      </c>
      <c r="F7" s="114">
        <v>107868</v>
      </c>
      <c r="G7" s="176">
        <v>91351.81</v>
      </c>
      <c r="H7" s="176">
        <v>86205.99</v>
      </c>
      <c r="I7" s="176">
        <v>2114.34</v>
      </c>
      <c r="J7" s="176">
        <v>3031.48</v>
      </c>
      <c r="K7" s="114">
        <v>0</v>
      </c>
      <c r="L7" s="114">
        <v>16516.19</v>
      </c>
    </row>
    <row r="8" ht="19.9" customHeight="1" spans="1:12">
      <c r="A8" s="175"/>
      <c r="B8" s="175"/>
      <c r="C8" s="175"/>
      <c r="D8" s="115" t="s">
        <v>153</v>
      </c>
      <c r="E8" s="115" t="s">
        <v>4</v>
      </c>
      <c r="F8" s="114">
        <v>107868</v>
      </c>
      <c r="G8" s="176">
        <v>91351.81</v>
      </c>
      <c r="H8" s="176">
        <v>86205.99</v>
      </c>
      <c r="I8" s="176">
        <v>2114.34</v>
      </c>
      <c r="J8" s="176">
        <v>3031.48</v>
      </c>
      <c r="K8" s="181">
        <v>0</v>
      </c>
      <c r="L8" s="114">
        <v>16516.19</v>
      </c>
    </row>
    <row r="9" ht="19.9" customHeight="1" spans="1:12">
      <c r="A9" s="175"/>
      <c r="B9" s="175"/>
      <c r="C9" s="175"/>
      <c r="D9" s="115" t="s">
        <v>154</v>
      </c>
      <c r="E9" s="115" t="s">
        <v>155</v>
      </c>
      <c r="F9" s="114">
        <v>107868</v>
      </c>
      <c r="G9" s="176">
        <v>91351.81</v>
      </c>
      <c r="H9" s="176">
        <v>86205.99</v>
      </c>
      <c r="I9" s="176">
        <v>2114.34</v>
      </c>
      <c r="J9" s="176">
        <v>3031.48</v>
      </c>
      <c r="K9" s="177">
        <v>0</v>
      </c>
      <c r="L9" s="114">
        <v>16516.19</v>
      </c>
    </row>
    <row r="10" ht="19.9" customHeight="1" spans="1:12">
      <c r="A10" s="113" t="s">
        <v>168</v>
      </c>
      <c r="B10" s="113"/>
      <c r="C10" s="113"/>
      <c r="D10" s="112" t="s">
        <v>245</v>
      </c>
      <c r="E10" s="112" t="s">
        <v>246</v>
      </c>
      <c r="F10" s="176">
        <f>+F11+F14+F20+F22+F24+F26</f>
        <v>107868</v>
      </c>
      <c r="G10" s="176">
        <f>+G11+G14+G20+G22+G24+G26</f>
        <v>91351.81</v>
      </c>
      <c r="H10" s="176">
        <f>+H11+H14+H20+H22+H24+H26</f>
        <v>86205.99</v>
      </c>
      <c r="I10" s="176">
        <f>+I11+I14+I20+I22+I24+I26</f>
        <v>2114.34</v>
      </c>
      <c r="J10" s="176">
        <f>+J11+J14+J20+J22+J24+J26</f>
        <v>3031.48</v>
      </c>
      <c r="K10" s="177">
        <f>K11+K14+K20+K22+K24</f>
        <v>0</v>
      </c>
      <c r="L10" s="114">
        <v>16516.19</v>
      </c>
    </row>
    <row r="11" ht="19.9" customHeight="1" spans="1:15">
      <c r="A11" s="113" t="s">
        <v>168</v>
      </c>
      <c r="B11" s="113" t="s">
        <v>169</v>
      </c>
      <c r="C11" s="113"/>
      <c r="D11" s="112" t="s">
        <v>247</v>
      </c>
      <c r="E11" s="112" t="s">
        <v>248</v>
      </c>
      <c r="F11" s="114">
        <v>2001.2</v>
      </c>
      <c r="G11" s="177">
        <f>SUM(G12:G13)</f>
        <v>2001.2</v>
      </c>
      <c r="H11" s="177">
        <f>SUM(H12:H13)</f>
        <v>1674.04</v>
      </c>
      <c r="I11" s="177">
        <f>SUM(I12:I13)</f>
        <v>271.03</v>
      </c>
      <c r="J11" s="177">
        <f>SUM(J12:J13)</f>
        <v>56.13</v>
      </c>
      <c r="K11" s="177">
        <f>SUM(K12:K13)</f>
        <v>0</v>
      </c>
      <c r="L11" s="177">
        <v>0</v>
      </c>
      <c r="O11" s="182"/>
    </row>
    <row r="12" ht="19.9" customHeight="1" spans="1:15">
      <c r="A12" s="178" t="s">
        <v>168</v>
      </c>
      <c r="B12" s="178" t="s">
        <v>169</v>
      </c>
      <c r="C12" s="178" t="s">
        <v>169</v>
      </c>
      <c r="D12" s="116" t="s">
        <v>249</v>
      </c>
      <c r="E12" s="175" t="s">
        <v>250</v>
      </c>
      <c r="F12" s="117">
        <v>1816.49</v>
      </c>
      <c r="G12" s="117">
        <f>SUM(H12:J12)</f>
        <v>1816.49</v>
      </c>
      <c r="H12" s="179">
        <v>1496.05</v>
      </c>
      <c r="I12" s="179">
        <v>271.03</v>
      </c>
      <c r="J12" s="179">
        <v>49.41</v>
      </c>
      <c r="K12" s="183"/>
      <c r="L12" s="183"/>
      <c r="O12" s="182"/>
    </row>
    <row r="13" ht="19.9" customHeight="1" spans="1:15">
      <c r="A13" s="178" t="s">
        <v>168</v>
      </c>
      <c r="B13" s="178" t="s">
        <v>169</v>
      </c>
      <c r="C13" s="178" t="s">
        <v>172</v>
      </c>
      <c r="D13" s="116" t="s">
        <v>251</v>
      </c>
      <c r="E13" s="175" t="s">
        <v>252</v>
      </c>
      <c r="F13" s="117">
        <v>184.71</v>
      </c>
      <c r="G13" s="117">
        <f>SUM(H13:J13)</f>
        <v>184.71</v>
      </c>
      <c r="H13" s="179">
        <v>177.99</v>
      </c>
      <c r="I13" s="179"/>
      <c r="J13" s="179">
        <v>6.72</v>
      </c>
      <c r="K13" s="183"/>
      <c r="L13" s="183"/>
      <c r="O13" s="182"/>
    </row>
    <row r="14" ht="19.9" customHeight="1" spans="1:15">
      <c r="A14" s="113" t="s">
        <v>168</v>
      </c>
      <c r="B14" s="113" t="s">
        <v>175</v>
      </c>
      <c r="C14" s="113"/>
      <c r="D14" s="112" t="s">
        <v>253</v>
      </c>
      <c r="E14" s="112" t="s">
        <v>254</v>
      </c>
      <c r="F14" s="177">
        <f>SUM(F15:F19)</f>
        <v>100955.88</v>
      </c>
      <c r="G14" s="177">
        <f>SUM(G15:G19)</f>
        <v>84835.69</v>
      </c>
      <c r="H14" s="177">
        <f>SUM(H15:H19)</f>
        <v>80148.87</v>
      </c>
      <c r="I14" s="177">
        <f>SUM(I15:I19)</f>
        <v>1776.81</v>
      </c>
      <c r="J14" s="177">
        <f>SUM(J15:J19)</f>
        <v>2910.01</v>
      </c>
      <c r="K14" s="177">
        <v>0</v>
      </c>
      <c r="L14" s="177">
        <f>SUM(L15:L19)</f>
        <v>16120.19</v>
      </c>
      <c r="O14" s="182"/>
    </row>
    <row r="15" ht="19.9" customHeight="1" spans="1:15">
      <c r="A15" s="178" t="s">
        <v>168</v>
      </c>
      <c r="B15" s="178" t="s">
        <v>175</v>
      </c>
      <c r="C15" s="178" t="s">
        <v>169</v>
      </c>
      <c r="D15" s="116" t="s">
        <v>255</v>
      </c>
      <c r="E15" s="175" t="s">
        <v>256</v>
      </c>
      <c r="F15" s="117">
        <v>3085.03</v>
      </c>
      <c r="G15" s="179">
        <f>SUM(H15:J15)</f>
        <v>3010.03</v>
      </c>
      <c r="H15" s="180">
        <v>2747.77</v>
      </c>
      <c r="I15" s="184">
        <v>227.2</v>
      </c>
      <c r="J15" s="184">
        <v>35.06</v>
      </c>
      <c r="K15" s="154"/>
      <c r="L15" s="184">
        <v>75</v>
      </c>
      <c r="O15" s="182"/>
    </row>
    <row r="16" ht="19.9" customHeight="1" spans="1:15">
      <c r="A16" s="178" t="s">
        <v>168</v>
      </c>
      <c r="B16" s="178" t="s">
        <v>175</v>
      </c>
      <c r="C16" s="178" t="s">
        <v>175</v>
      </c>
      <c r="D16" s="116" t="s">
        <v>257</v>
      </c>
      <c r="E16" s="175" t="s">
        <v>258</v>
      </c>
      <c r="F16" s="117">
        <v>37239.58</v>
      </c>
      <c r="G16" s="179">
        <f>SUM(H16:J16)</f>
        <v>37058.58</v>
      </c>
      <c r="H16" s="180">
        <v>35769.38</v>
      </c>
      <c r="I16" s="184">
        <v>1276.61</v>
      </c>
      <c r="J16" s="184">
        <v>12.59</v>
      </c>
      <c r="K16" s="154"/>
      <c r="L16" s="184">
        <v>181</v>
      </c>
      <c r="O16" s="182"/>
    </row>
    <row r="17" ht="19.9" customHeight="1" spans="1:15">
      <c r="A17" s="178" t="s">
        <v>168</v>
      </c>
      <c r="B17" s="178" t="s">
        <v>175</v>
      </c>
      <c r="C17" s="178" t="s">
        <v>180</v>
      </c>
      <c r="D17" s="116" t="s">
        <v>259</v>
      </c>
      <c r="E17" s="175" t="s">
        <v>260</v>
      </c>
      <c r="F17" s="117">
        <v>29252.55</v>
      </c>
      <c r="G17" s="179">
        <f>SUM(H17:J17)</f>
        <v>29134.55</v>
      </c>
      <c r="H17" s="180">
        <v>27114.76</v>
      </c>
      <c r="I17" s="184"/>
      <c r="J17" s="184">
        <v>2019.79</v>
      </c>
      <c r="K17" s="154"/>
      <c r="L17" s="184">
        <v>118</v>
      </c>
      <c r="O17" s="182"/>
    </row>
    <row r="18" ht="19.9" customHeight="1" spans="1:15">
      <c r="A18" s="178" t="s">
        <v>168</v>
      </c>
      <c r="B18" s="178" t="s">
        <v>175</v>
      </c>
      <c r="C18" s="178" t="s">
        <v>183</v>
      </c>
      <c r="D18" s="116" t="s">
        <v>261</v>
      </c>
      <c r="E18" s="175" t="s">
        <v>262</v>
      </c>
      <c r="F18" s="117">
        <v>21908.15</v>
      </c>
      <c r="G18" s="179">
        <f>SUM(H18:J18)</f>
        <v>14829.96</v>
      </c>
      <c r="H18" s="180">
        <v>14339.61</v>
      </c>
      <c r="I18" s="184">
        <v>243</v>
      </c>
      <c r="J18" s="184">
        <v>247.35</v>
      </c>
      <c r="K18" s="154"/>
      <c r="L18" s="184">
        <v>7078.19</v>
      </c>
      <c r="O18" s="182"/>
    </row>
    <row r="19" ht="19.9" customHeight="1" spans="1:15">
      <c r="A19" s="178" t="s">
        <v>168</v>
      </c>
      <c r="B19" s="178" t="s">
        <v>175</v>
      </c>
      <c r="C19" s="178" t="s">
        <v>172</v>
      </c>
      <c r="D19" s="116" t="s">
        <v>263</v>
      </c>
      <c r="E19" s="175" t="s">
        <v>264</v>
      </c>
      <c r="F19" s="117">
        <v>9470.57</v>
      </c>
      <c r="G19" s="179">
        <f>SUM(H19:J19)</f>
        <v>802.57</v>
      </c>
      <c r="H19" s="180">
        <v>177.35</v>
      </c>
      <c r="I19" s="184">
        <v>30</v>
      </c>
      <c r="J19" s="184">
        <v>595.22</v>
      </c>
      <c r="K19" s="154"/>
      <c r="L19" s="184">
        <v>8668</v>
      </c>
      <c r="O19" s="182"/>
    </row>
    <row r="20" ht="19.9" customHeight="1" spans="1:15">
      <c r="A20" s="113" t="s">
        <v>168</v>
      </c>
      <c r="B20" s="113" t="s">
        <v>180</v>
      </c>
      <c r="C20" s="113"/>
      <c r="D20" s="112" t="s">
        <v>265</v>
      </c>
      <c r="E20" s="112" t="s">
        <v>266</v>
      </c>
      <c r="F20" s="177">
        <f>F21</f>
        <v>3897.35</v>
      </c>
      <c r="G20" s="177">
        <f>G21</f>
        <v>3820.35</v>
      </c>
      <c r="H20" s="177">
        <f>H21</f>
        <v>3707.52</v>
      </c>
      <c r="I20" s="177">
        <f>I21</f>
        <v>66.5</v>
      </c>
      <c r="J20" s="177">
        <f>J21</f>
        <v>46.33</v>
      </c>
      <c r="K20" s="177">
        <v>0</v>
      </c>
      <c r="L20" s="177">
        <v>77</v>
      </c>
      <c r="O20" s="182"/>
    </row>
    <row r="21" ht="19.9" customHeight="1" spans="1:15">
      <c r="A21" s="178" t="s">
        <v>168</v>
      </c>
      <c r="B21" s="178" t="s">
        <v>180</v>
      </c>
      <c r="C21" s="178" t="s">
        <v>175</v>
      </c>
      <c r="D21" s="116" t="s">
        <v>267</v>
      </c>
      <c r="E21" s="175" t="s">
        <v>268</v>
      </c>
      <c r="F21" s="117">
        <v>3897.35</v>
      </c>
      <c r="G21" s="117">
        <f>SUM(H21:J21)</f>
        <v>3820.35</v>
      </c>
      <c r="H21" s="180">
        <v>3707.52</v>
      </c>
      <c r="I21" s="184">
        <v>66.5</v>
      </c>
      <c r="J21" s="184">
        <v>46.33</v>
      </c>
      <c r="K21" s="183"/>
      <c r="L21" s="183">
        <v>77</v>
      </c>
      <c r="O21" s="182"/>
    </row>
    <row r="22" ht="19.9" customHeight="1" spans="1:15">
      <c r="A22" s="113" t="s">
        <v>168</v>
      </c>
      <c r="B22" s="113" t="s">
        <v>190</v>
      </c>
      <c r="C22" s="113"/>
      <c r="D22" s="112" t="s">
        <v>269</v>
      </c>
      <c r="E22" s="112" t="s">
        <v>270</v>
      </c>
      <c r="F22" s="177">
        <f>F23</f>
        <v>362.86</v>
      </c>
      <c r="G22" s="177">
        <f>G23</f>
        <v>362.86</v>
      </c>
      <c r="H22" s="177">
        <f>H23</f>
        <v>361.6</v>
      </c>
      <c r="I22" s="177">
        <f>I23</f>
        <v>0</v>
      </c>
      <c r="J22" s="177">
        <f>J23</f>
        <v>1.26</v>
      </c>
      <c r="K22" s="177">
        <v>0</v>
      </c>
      <c r="L22" s="177">
        <v>0</v>
      </c>
      <c r="O22" s="182"/>
    </row>
    <row r="23" ht="19.9" customHeight="1" spans="1:15">
      <c r="A23" s="178" t="s">
        <v>168</v>
      </c>
      <c r="B23" s="178" t="s">
        <v>190</v>
      </c>
      <c r="C23" s="178" t="s">
        <v>169</v>
      </c>
      <c r="D23" s="116" t="s">
        <v>271</v>
      </c>
      <c r="E23" s="175" t="s">
        <v>272</v>
      </c>
      <c r="F23" s="117">
        <v>362.86</v>
      </c>
      <c r="G23" s="117">
        <f>SUM(H23:K23)</f>
        <v>362.86</v>
      </c>
      <c r="H23" s="180">
        <v>361.6</v>
      </c>
      <c r="I23" s="183"/>
      <c r="J23" s="184">
        <v>1.26</v>
      </c>
      <c r="K23" s="183"/>
      <c r="L23" s="183"/>
      <c r="O23" s="182"/>
    </row>
    <row r="24" ht="19.9" customHeight="1" spans="1:15">
      <c r="A24" s="113" t="s">
        <v>168</v>
      </c>
      <c r="B24" s="113" t="s">
        <v>193</v>
      </c>
      <c r="C24" s="113"/>
      <c r="D24" s="112" t="s">
        <v>273</v>
      </c>
      <c r="E24" s="112" t="s">
        <v>274</v>
      </c>
      <c r="F24" s="177">
        <f>F25</f>
        <v>331.71</v>
      </c>
      <c r="G24" s="177">
        <f>G25</f>
        <v>331.71</v>
      </c>
      <c r="H24" s="177">
        <f>H25</f>
        <v>313.96</v>
      </c>
      <c r="I24" s="177">
        <f>I25</f>
        <v>0</v>
      </c>
      <c r="J24" s="177">
        <f>J25</f>
        <v>17.75</v>
      </c>
      <c r="K24" s="177">
        <v>0</v>
      </c>
      <c r="L24" s="177">
        <v>0</v>
      </c>
      <c r="O24" s="182"/>
    </row>
    <row r="25" ht="19.9" customHeight="1" spans="1:15">
      <c r="A25" s="178" t="s">
        <v>168</v>
      </c>
      <c r="B25" s="178" t="s">
        <v>193</v>
      </c>
      <c r="C25" s="178" t="s">
        <v>169</v>
      </c>
      <c r="D25" s="116" t="s">
        <v>275</v>
      </c>
      <c r="E25" s="175" t="s">
        <v>276</v>
      </c>
      <c r="F25" s="117">
        <v>331.71</v>
      </c>
      <c r="G25" s="117">
        <f>SUM(H25:K25)</f>
        <v>331.71</v>
      </c>
      <c r="H25" s="179">
        <v>313.96</v>
      </c>
      <c r="I25" s="185"/>
      <c r="J25" s="186">
        <v>17.75</v>
      </c>
      <c r="K25" s="185"/>
      <c r="L25" s="185"/>
      <c r="O25" s="182"/>
    </row>
    <row r="26" ht="19.9" customHeight="1" spans="1:15">
      <c r="A26" s="113" t="s">
        <v>168</v>
      </c>
      <c r="B26" s="113" t="s">
        <v>196</v>
      </c>
      <c r="C26" s="113"/>
      <c r="D26" s="112" t="s">
        <v>277</v>
      </c>
      <c r="E26" s="112" t="s">
        <v>278</v>
      </c>
      <c r="F26" s="114">
        <v>319</v>
      </c>
      <c r="G26" s="114">
        <v>0</v>
      </c>
      <c r="H26" s="114">
        <v>0</v>
      </c>
      <c r="I26" s="114">
        <v>0</v>
      </c>
      <c r="J26" s="114">
        <v>0</v>
      </c>
      <c r="K26" s="114">
        <v>0</v>
      </c>
      <c r="L26" s="114">
        <v>319</v>
      </c>
      <c r="O26" s="182"/>
    </row>
    <row r="27" ht="19.9" customHeight="1" spans="1:15">
      <c r="A27" s="178" t="s">
        <v>168</v>
      </c>
      <c r="B27" s="178" t="s">
        <v>196</v>
      </c>
      <c r="C27" s="178" t="s">
        <v>197</v>
      </c>
      <c r="D27" s="116" t="s">
        <v>279</v>
      </c>
      <c r="E27" s="175" t="s">
        <v>280</v>
      </c>
      <c r="F27" s="117">
        <v>319</v>
      </c>
      <c r="G27" s="117"/>
      <c r="H27" s="118"/>
      <c r="I27" s="118"/>
      <c r="J27" s="118"/>
      <c r="K27" s="118"/>
      <c r="L27" s="118">
        <v>319</v>
      </c>
      <c r="O27" s="182"/>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275" right="0.275" top="0.275" bottom="0.275"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木楠</cp:lastModifiedBy>
  <dcterms:created xsi:type="dcterms:W3CDTF">2023-04-14T03:01:00Z</dcterms:created>
  <dcterms:modified xsi:type="dcterms:W3CDTF">2024-04-09T08:06:03Z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238C78CC3B784699B105B374F9170036_13</vt:lpwstr>
  </property>
  <property fmtid="{D5CDD505-2E9C-101B-9397-08002B2CF9AE}" pid="3" name="KSOProductBuildVer">
    <vt:lpwstr>2052-12.1.0.16417</vt:lpwstr>
  </property>
</Properties>
</file>