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tabRatio="884"/>
  </bookViews>
  <sheets>
    <sheet name="1、2024年一般公共预算调整方案（草案）" sheetId="5" r:id="rId1"/>
    <sheet name="2、2024年一般公共预算支出调整明细表" sheetId="4" r:id="rId2"/>
    <sheet name="3、2024年一般公共预算调增项目明细表" sheetId="18" r:id="rId3"/>
    <sheet name="4、2024年政府性基金预算调整方案（草案）" sheetId="16" r:id="rId4"/>
    <sheet name="5、2024年政府性基金预算调整明细表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<sst xmlns="http://schemas.openxmlformats.org/spreadsheetml/2006/main" count="122" uniqueCount="89">
  <si>
    <t>附表1</t>
  </si>
  <si>
    <t>2024年一般公共预算调整方案（草案）</t>
  </si>
  <si>
    <t>单位：万元</t>
  </si>
  <si>
    <t>收               入</t>
  </si>
  <si>
    <t>支                出</t>
  </si>
  <si>
    <t>项   目</t>
  </si>
  <si>
    <t>预算数</t>
  </si>
  <si>
    <t>调整预算数</t>
  </si>
  <si>
    <t>变动情况</t>
  </si>
  <si>
    <t>一、一般预算收入</t>
  </si>
  <si>
    <t>一、一般预算支出</t>
  </si>
  <si>
    <t>二、上级补助收入</t>
  </si>
  <si>
    <t>本级支出</t>
  </si>
  <si>
    <t>（一）返还性收入</t>
  </si>
  <si>
    <t>二、上解支出</t>
  </si>
  <si>
    <t>（二）一般性转移支付收入</t>
  </si>
  <si>
    <t>（一）原体制上解</t>
  </si>
  <si>
    <t>三、一般债券转贷收入</t>
  </si>
  <si>
    <t>（二）专项上解</t>
  </si>
  <si>
    <t>四、动用预算稳定调节基金</t>
  </si>
  <si>
    <t>其中：增值税留抵退税上解</t>
  </si>
  <si>
    <t>五、调入资金</t>
  </si>
  <si>
    <t>三、支出小计</t>
  </si>
  <si>
    <t xml:space="preserve">    专户调入</t>
  </si>
  <si>
    <t xml:space="preserve">    基金调入</t>
  </si>
  <si>
    <t>四、当年结余</t>
  </si>
  <si>
    <t>收入合计</t>
  </si>
  <si>
    <t>支出合计</t>
  </si>
  <si>
    <t>2765是为打平收支平衡补的，2000是减收回部门项目支出，5972是减收回部门项目支出和减追单位指标余额，3020是调整项目和预备费互换项目导致支出增加</t>
  </si>
  <si>
    <t>附表2</t>
  </si>
  <si>
    <t>2024年一般公共预算支出调整明细表</t>
  </si>
  <si>
    <t>一、</t>
  </si>
  <si>
    <t>支出调增</t>
  </si>
  <si>
    <t>金额</t>
  </si>
  <si>
    <t>备注</t>
  </si>
  <si>
    <t>1、</t>
  </si>
  <si>
    <t>一般债券支出</t>
  </si>
  <si>
    <t>2、</t>
  </si>
  <si>
    <t>本次调整拟从新增财力性转移支付、稳定调节基金及调入资金安排的支出</t>
  </si>
  <si>
    <t>小计</t>
  </si>
  <si>
    <t>二、</t>
  </si>
  <si>
    <t>支出调减</t>
  </si>
  <si>
    <t>职业年金虚账记实</t>
  </si>
  <si>
    <t>调减退休人员、调出本县、离职、死亡等人员工资</t>
  </si>
  <si>
    <t>三、</t>
  </si>
  <si>
    <t>调整数（调增）</t>
  </si>
  <si>
    <t>附表3</t>
  </si>
  <si>
    <t>2024年一般公共预算调增项目明细表</t>
  </si>
  <si>
    <t>序号</t>
  </si>
  <si>
    <t>项目名称</t>
  </si>
  <si>
    <t>合计</t>
  </si>
  <si>
    <t>支持平台公司化债及转型资金</t>
  </si>
  <si>
    <t>公益工程项目投资回购资金</t>
  </si>
  <si>
    <t>2024年基础绩效奖提标</t>
  </si>
  <si>
    <t>2024年县城重点安置地建设资金</t>
  </si>
  <si>
    <t>抚恤金、安葬费和遗属补助资金</t>
  </si>
  <si>
    <t>2024年县人大代表补选及事务经费</t>
  </si>
  <si>
    <t>欧洲投资银还款</t>
  </si>
  <si>
    <t>上解2025年度3-4级残疾人参加城乡居民医保参保补助资金</t>
  </si>
  <si>
    <t>归阳片区运维经费</t>
  </si>
  <si>
    <t>城市“双修”工程项目建设资金</t>
  </si>
  <si>
    <t>纪委监委办案经费</t>
  </si>
  <si>
    <t>一般债券付息</t>
  </si>
  <si>
    <t>还市级欠款</t>
  </si>
  <si>
    <t>常宁市人民政府原东升建材有限公司资产处置收益分成</t>
  </si>
  <si>
    <t>退犬木塘水库（祁东灌区）工程多缴纳耕地开垦费</t>
  </si>
  <si>
    <t>残疾人“两补”资金</t>
  </si>
  <si>
    <t>附表4</t>
  </si>
  <si>
    <t>2024年政府性基金预算调整方案（草案）</t>
  </si>
  <si>
    <t>收     入</t>
  </si>
  <si>
    <t>支       出</t>
  </si>
  <si>
    <t>一、国有土地使用权出让收入</t>
  </si>
  <si>
    <t>一、城乡社区事务</t>
  </si>
  <si>
    <t>二、城市基础设施配套费收入</t>
  </si>
  <si>
    <t>1、国有土地使用权出让收入安排的支出</t>
  </si>
  <si>
    <t>三、专项债券收入</t>
  </si>
  <si>
    <t>征地和拆迁补偿支出</t>
  </si>
  <si>
    <t>土地开发支出</t>
  </si>
  <si>
    <t>其他国有土地使用权出让收入安排的支出</t>
  </si>
  <si>
    <t>2、城市基础设施配套费收入安排的支出</t>
  </si>
  <si>
    <t>城市公共设施</t>
  </si>
  <si>
    <t>二、地方政府专项债务付息支出</t>
  </si>
  <si>
    <t>三、调出资金</t>
  </si>
  <si>
    <t>四、专项债券支出</t>
  </si>
  <si>
    <t>基金收入合计</t>
  </si>
  <si>
    <t>基金支出合计</t>
  </si>
  <si>
    <t>附表5</t>
  </si>
  <si>
    <t>2024年政府性基金预算调整明细表</t>
  </si>
  <si>
    <t>征地和拆迁补偿支出及土地开发支出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</si>
</sst>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仿宋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2"/>
      <color theme="1"/>
      <name val="仿宋_GB2312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20"/>
      <name val="宋体"/>
      <charset val="134"/>
      <scheme val="major"/>
    </font>
    <font>
      <b/>
      <sz val="16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 applyBorder="0">
      <alignment vertical="center"/>
    </xf>
    <xf numFmtId="0" fontId="4" fillId="0" borderId="0" applyBorder="0">
      <alignment vertical="center"/>
    </xf>
    <xf numFmtId="0" fontId="1" fillId="0" borderId="0" applyBorder="0"/>
    <xf numFmtId="0" fontId="4" fillId="0" borderId="0" applyBorder="0"/>
  </cellStyleXfs>
  <cellXfs count="9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Alignment="1">
      <alignment horizontal="center" vertical="center"/>
    </xf>
    <xf numFmtId="0" fontId="4" fillId="0" borderId="0" xfId="50" applyAlignment="1">
      <alignment horizontal="right" vertical="center" wrapText="1"/>
    </xf>
    <xf numFmtId="0" fontId="5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vertical="center"/>
    </xf>
    <xf numFmtId="0" fontId="4" fillId="0" borderId="1" xfId="50" applyBorder="1" applyAlignment="1">
      <alignment horizontal="center" vertical="center"/>
    </xf>
    <xf numFmtId="0" fontId="4" fillId="0" borderId="1" xfId="50" applyBorder="1" applyAlignment="1">
      <alignment horizontal="center" vertical="center" wrapText="1"/>
    </xf>
    <xf numFmtId="0" fontId="4" fillId="0" borderId="1" xfId="50" applyBorder="1" applyAlignment="1">
      <alignment vertical="center"/>
    </xf>
    <xf numFmtId="176" fontId="4" fillId="0" borderId="1" xfId="50" applyNumberFormat="1" applyBorder="1" applyAlignment="1">
      <alignment horizontal="center" vertical="center"/>
    </xf>
    <xf numFmtId="0" fontId="4" fillId="0" borderId="1" xfId="50" applyBorder="1" applyAlignment="1">
      <alignment vertical="center" wrapText="1"/>
    </xf>
    <xf numFmtId="0" fontId="4" fillId="0" borderId="1" xfId="50" applyFont="1" applyBorder="1" applyAlignment="1">
      <alignment vertical="center"/>
    </xf>
    <xf numFmtId="0" fontId="4" fillId="0" borderId="1" xfId="50" applyBorder="1">
      <alignment vertical="center"/>
    </xf>
    <xf numFmtId="0" fontId="4" fillId="0" borderId="0" xfId="50" applyAlignment="1">
      <alignment vertical="center"/>
    </xf>
    <xf numFmtId="0" fontId="4" fillId="0" borderId="0" xfId="50" applyAlignment="1">
      <alignment horizontal="right" vertical="center"/>
    </xf>
    <xf numFmtId="0" fontId="5" fillId="0" borderId="1" xfId="50" applyFont="1" applyBorder="1">
      <alignment vertical="center"/>
    </xf>
    <xf numFmtId="0" fontId="4" fillId="0" borderId="0" xfId="5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76" fontId="13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1" fillId="0" borderId="0" xfId="0" applyNumberFormat="1" applyFont="1" applyFill="1" applyAlignment="1"/>
    <xf numFmtId="176" fontId="3" fillId="0" borderId="0" xfId="50" applyNumberFormat="1" applyFont="1" applyAlignment="1">
      <alignment horizontal="center" vertical="center"/>
    </xf>
    <xf numFmtId="176" fontId="4" fillId="0" borderId="0" xfId="50" applyNumberFormat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1" fillId="0" borderId="1" xfId="0" applyFont="1" applyFill="1" applyBorder="1" applyAlignment="1"/>
    <xf numFmtId="176" fontId="4" fillId="0" borderId="1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vertical="center" wrapText="1"/>
    </xf>
    <xf numFmtId="176" fontId="4" fillId="0" borderId="0" xfId="50" applyNumberFormat="1">
      <alignment vertical="center"/>
    </xf>
    <xf numFmtId="0" fontId="4" fillId="0" borderId="0" xfId="50" applyAlignment="1">
      <alignment horizontal="left" vertical="center"/>
    </xf>
    <xf numFmtId="0" fontId="1" fillId="0" borderId="0" xfId="0" applyFont="1" applyFill="1" applyAlignment="1">
      <alignment horizontal="center" wrapText="1"/>
    </xf>
    <xf numFmtId="176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16" fillId="0" borderId="0" xfId="50" applyFont="1" applyAlignment="1">
      <alignment horizontal="center" vertical="center" wrapText="1"/>
    </xf>
    <xf numFmtId="0" fontId="16" fillId="0" borderId="0" xfId="50" applyFont="1" applyAlignment="1">
      <alignment horizontal="center" vertical="center"/>
    </xf>
    <xf numFmtId="176" fontId="16" fillId="0" borderId="0" xfId="50" applyNumberFormat="1" applyFont="1" applyAlignment="1">
      <alignment horizontal="center" vertical="center"/>
    </xf>
    <xf numFmtId="0" fontId="17" fillId="0" borderId="0" xfId="50" applyFont="1" applyAlignment="1">
      <alignment horizontal="center" vertical="center" wrapText="1"/>
    </xf>
    <xf numFmtId="176" fontId="17" fillId="0" borderId="0" xfId="50" applyNumberFormat="1" applyFont="1" applyAlignment="1">
      <alignment horizontal="center" vertical="center" wrapText="1"/>
    </xf>
    <xf numFmtId="31" fontId="4" fillId="0" borderId="0" xfId="50" applyNumberFormat="1" applyAlignment="1">
      <alignment horizontal="left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0" fontId="4" fillId="0" borderId="1" xfId="50" applyFill="1" applyBorder="1" applyAlignment="1">
      <alignment horizontal="center" vertical="center" wrapText="1"/>
    </xf>
    <xf numFmtId="0" fontId="4" fillId="0" borderId="1" xfId="50" applyFill="1" applyBorder="1" applyAlignment="1">
      <alignment horizontal="center" vertical="center"/>
    </xf>
    <xf numFmtId="176" fontId="4" fillId="0" borderId="1" xfId="50" applyNumberForma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4" fillId="0" borderId="0" xfId="50" applyAlignment="1">
      <alignment vertical="center" wrapText="1"/>
    </xf>
    <xf numFmtId="0" fontId="4" fillId="0" borderId="0" xfId="50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12" xfId="50"/>
    <cellStyle name="常规 6 3" xfId="51"/>
    <cellStyle name="常规 11" xf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1E1E1E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topLeftCell="A2" workbookViewId="0">
      <pane ySplit="6" topLeftCell="A8" activePane="bottomLeft" state="frozen"/>
      <selection/>
      <selection pane="bottomLeft" activeCell="J11" sqref="J11"/>
    </sheetView>
  </sheetViews>
  <sheetFormatPr defaultColWidth="9.81666666666667" defaultRowHeight="11.25"/>
  <cols>
    <col min="1" max="1" width="18.125" style="3" customWidth="1"/>
    <col min="2" max="2" width="10.2583333333333" style="1" customWidth="1"/>
    <col min="3" max="3" width="11.375" style="63" customWidth="1"/>
    <col min="4" max="4" width="10.2583333333333" style="63" customWidth="1"/>
    <col min="5" max="5" width="14.375" style="72" customWidth="1"/>
    <col min="6" max="6" width="8.5" style="2" customWidth="1"/>
    <col min="7" max="7" width="10.625" style="73" customWidth="1"/>
    <col min="8" max="8" width="9.375" style="73"/>
    <col min="9" max="9" width="7" style="1"/>
    <col min="10" max="10" width="8.875" style="1"/>
    <col min="11" max="11" width="8.125" style="1"/>
    <col min="12" max="12" width="9.625" style="1"/>
    <col min="13" max="16384" width="7" style="1"/>
  </cols>
  <sheetData>
    <row r="1" ht="29" customHeight="1" spans="1:1">
      <c r="A1" s="74" t="s">
        <v>0</v>
      </c>
    </row>
    <row r="2" customFormat="1" ht="19" customHeight="1" spans="1:8">
      <c r="A2" s="74" t="s">
        <v>0</v>
      </c>
      <c r="B2" s="1"/>
      <c r="C2" s="63"/>
      <c r="D2" s="63"/>
      <c r="E2" s="72"/>
      <c r="F2" s="2"/>
      <c r="G2" s="73"/>
      <c r="H2" s="73"/>
    </row>
    <row r="3" s="1" customFormat="1" ht="36" customHeight="1" spans="1:8">
      <c r="A3" s="75" t="s">
        <v>1</v>
      </c>
      <c r="B3" s="76"/>
      <c r="C3" s="77"/>
      <c r="D3" s="77"/>
      <c r="E3" s="75"/>
      <c r="F3" s="76"/>
      <c r="G3" s="77"/>
      <c r="H3" s="77"/>
    </row>
    <row r="4" s="1" customFormat="1" ht="36" customHeight="1" spans="1:8">
      <c r="A4" s="78"/>
      <c r="B4" s="78"/>
      <c r="C4" s="79"/>
      <c r="D4" s="79"/>
      <c r="E4" s="78"/>
      <c r="F4" s="78"/>
      <c r="G4" s="79"/>
      <c r="H4" s="79"/>
    </row>
    <row r="5" s="1" customFormat="1" ht="23" customHeight="1" spans="1:8">
      <c r="A5" s="80"/>
      <c r="B5" s="21"/>
      <c r="C5" s="70"/>
      <c r="D5" s="70"/>
      <c r="E5" s="81"/>
      <c r="F5" s="82"/>
      <c r="G5" s="83" t="s">
        <v>2</v>
      </c>
      <c r="H5" s="83"/>
    </row>
    <row r="6" s="1" customFormat="1" ht="39" customHeight="1" spans="1:8">
      <c r="A6" s="84" t="s">
        <v>3</v>
      </c>
      <c r="B6" s="85"/>
      <c r="C6" s="86"/>
      <c r="D6" s="86"/>
      <c r="E6" s="84" t="s">
        <v>4</v>
      </c>
      <c r="F6" s="85"/>
      <c r="G6" s="86"/>
      <c r="H6" s="86"/>
    </row>
    <row r="7" s="1" customFormat="1" ht="39" customHeight="1" spans="1:8">
      <c r="A7" s="87" t="s">
        <v>5</v>
      </c>
      <c r="B7" s="87" t="s">
        <v>6</v>
      </c>
      <c r="C7" s="88" t="s">
        <v>7</v>
      </c>
      <c r="D7" s="88" t="s">
        <v>8</v>
      </c>
      <c r="E7" s="87" t="s">
        <v>5</v>
      </c>
      <c r="F7" s="87" t="s">
        <v>6</v>
      </c>
      <c r="G7" s="88" t="s">
        <v>7</v>
      </c>
      <c r="H7" s="88" t="s">
        <v>8</v>
      </c>
    </row>
    <row r="8" s="1" customFormat="1" ht="39" customHeight="1" spans="1:8">
      <c r="A8" s="87" t="s">
        <v>9</v>
      </c>
      <c r="B8" s="89">
        <v>142359</v>
      </c>
      <c r="C8" s="90">
        <v>142359</v>
      </c>
      <c r="D8" s="90">
        <f t="shared" ref="D8:D13" si="0">C8-B8</f>
        <v>0</v>
      </c>
      <c r="E8" s="87" t="s">
        <v>10</v>
      </c>
      <c r="F8" s="89">
        <v>330802</v>
      </c>
      <c r="G8" s="90">
        <f>G9</f>
        <v>379269.6365</v>
      </c>
      <c r="H8" s="90">
        <f t="shared" ref="H8:H13" si="1">G8-F8</f>
        <v>48467.6365</v>
      </c>
    </row>
    <row r="9" s="1" customFormat="1" ht="39" customHeight="1" spans="1:8">
      <c r="A9" s="87" t="s">
        <v>11</v>
      </c>
      <c r="B9" s="89">
        <v>189662</v>
      </c>
      <c r="C9" s="90">
        <f>C10+C11</f>
        <v>218029.3258</v>
      </c>
      <c r="D9" s="90">
        <f t="shared" si="0"/>
        <v>28367.3258</v>
      </c>
      <c r="E9" s="84" t="s">
        <v>12</v>
      </c>
      <c r="F9" s="89">
        <v>330802</v>
      </c>
      <c r="G9" s="90">
        <f>F9+'2、2024年一般公共预算支出调整明细表'!C12</f>
        <v>379269.6365</v>
      </c>
      <c r="H9" s="90">
        <f t="shared" si="1"/>
        <v>48467.6365</v>
      </c>
    </row>
    <row r="10" s="1" customFormat="1" ht="39" customHeight="1" spans="1:8">
      <c r="A10" s="87" t="s">
        <v>13</v>
      </c>
      <c r="B10" s="89">
        <v>8468</v>
      </c>
      <c r="C10" s="90">
        <v>8468</v>
      </c>
      <c r="D10" s="90">
        <f t="shared" si="0"/>
        <v>0</v>
      </c>
      <c r="E10" s="87" t="s">
        <v>14</v>
      </c>
      <c r="F10" s="89">
        <v>10073</v>
      </c>
      <c r="G10" s="90">
        <v>15781</v>
      </c>
      <c r="H10" s="90">
        <f t="shared" si="1"/>
        <v>5708</v>
      </c>
    </row>
    <row r="11" s="1" customFormat="1" ht="39" customHeight="1" spans="1:8">
      <c r="A11" s="87" t="s">
        <v>15</v>
      </c>
      <c r="B11" s="89">
        <v>181194</v>
      </c>
      <c r="C11" s="90">
        <f>B11+716+96+7079-700+263+15+3+189.1506+432.1752+20274</f>
        <v>209561.3258</v>
      </c>
      <c r="D11" s="90">
        <f t="shared" si="0"/>
        <v>28367.3258</v>
      </c>
      <c r="E11" s="87" t="s">
        <v>16</v>
      </c>
      <c r="F11" s="89">
        <v>3152</v>
      </c>
      <c r="G11" s="90">
        <v>3152</v>
      </c>
      <c r="H11" s="90">
        <f t="shared" si="1"/>
        <v>0</v>
      </c>
    </row>
    <row r="12" s="1" customFormat="1" ht="39" customHeight="1" spans="1:8">
      <c r="A12" s="87" t="s">
        <v>17</v>
      </c>
      <c r="B12" s="89">
        <v>0</v>
      </c>
      <c r="C12" s="90">
        <v>12300</v>
      </c>
      <c r="D12" s="90">
        <f t="shared" si="0"/>
        <v>12300</v>
      </c>
      <c r="E12" s="87" t="s">
        <v>18</v>
      </c>
      <c r="F12" s="89">
        <v>6921</v>
      </c>
      <c r="G12" s="90">
        <v>12629</v>
      </c>
      <c r="H12" s="90">
        <f t="shared" si="1"/>
        <v>5708</v>
      </c>
    </row>
    <row r="13" s="1" customFormat="1" ht="39" customHeight="1" spans="1:8">
      <c r="A13" s="87" t="s">
        <v>19</v>
      </c>
      <c r="B13" s="89">
        <v>0</v>
      </c>
      <c r="C13" s="90">
        <v>12102</v>
      </c>
      <c r="D13" s="90">
        <f t="shared" si="0"/>
        <v>12102</v>
      </c>
      <c r="E13" s="87" t="s">
        <v>20</v>
      </c>
      <c r="F13" s="89">
        <v>0</v>
      </c>
      <c r="G13" s="90">
        <v>0</v>
      </c>
      <c r="H13" s="90">
        <v>0</v>
      </c>
    </row>
    <row r="14" s="1" customFormat="1" ht="39" customHeight="1" spans="1:8">
      <c r="A14" s="87" t="s">
        <v>21</v>
      </c>
      <c r="B14" s="89">
        <v>8854</v>
      </c>
      <c r="C14" s="90">
        <f>C15+C16</f>
        <v>10261</v>
      </c>
      <c r="D14" s="90">
        <f>D15+D16</f>
        <v>1407</v>
      </c>
      <c r="E14" s="87" t="s">
        <v>22</v>
      </c>
      <c r="F14" s="89">
        <f>F8+F10</f>
        <v>340875</v>
      </c>
      <c r="G14" s="90">
        <f>G8+G10</f>
        <v>395050.6365</v>
      </c>
      <c r="H14" s="90">
        <f>H8+H11</f>
        <v>48467.6365</v>
      </c>
    </row>
    <row r="15" s="1" customFormat="1" ht="39" customHeight="1" spans="1:8">
      <c r="A15" s="87" t="s">
        <v>23</v>
      </c>
      <c r="B15" s="89">
        <v>0</v>
      </c>
      <c r="C15" s="90">
        <v>6547</v>
      </c>
      <c r="D15" s="90">
        <f>C15-B15</f>
        <v>6547</v>
      </c>
      <c r="E15" s="87"/>
      <c r="F15" s="89"/>
      <c r="G15" s="90"/>
      <c r="H15" s="90"/>
    </row>
    <row r="16" s="1" customFormat="1" ht="39" customHeight="1" spans="1:8">
      <c r="A16" s="87" t="s">
        <v>24</v>
      </c>
      <c r="B16" s="89">
        <v>8854</v>
      </c>
      <c r="C16" s="90">
        <v>3714</v>
      </c>
      <c r="D16" s="90">
        <f>C16-B16</f>
        <v>-5140</v>
      </c>
      <c r="E16" s="87" t="s">
        <v>25</v>
      </c>
      <c r="F16" s="89">
        <v>0</v>
      </c>
      <c r="G16" s="90">
        <v>0</v>
      </c>
      <c r="H16" s="90">
        <v>0</v>
      </c>
    </row>
    <row r="17" s="1" customFormat="1" ht="39" customHeight="1" spans="1:9">
      <c r="A17" s="87" t="s">
        <v>26</v>
      </c>
      <c r="B17" s="89">
        <f>B8+B9+B12+B13+B14</f>
        <v>340875</v>
      </c>
      <c r="C17" s="90">
        <f>C8+C9+C12+C13+C14</f>
        <v>395051.3258</v>
      </c>
      <c r="D17" s="90">
        <f>D8+D9+D12+D13+D14</f>
        <v>54176.3258</v>
      </c>
      <c r="E17" s="87" t="s">
        <v>27</v>
      </c>
      <c r="F17" s="89">
        <f>F14</f>
        <v>340875</v>
      </c>
      <c r="G17" s="90">
        <f>G14</f>
        <v>395050.6365</v>
      </c>
      <c r="H17" s="90">
        <f>H8+H10</f>
        <v>54175.6365</v>
      </c>
      <c r="I17" s="63"/>
    </row>
    <row r="18" s="1" customFormat="1" ht="39" customHeight="1" spans="1:8">
      <c r="A18" s="91"/>
      <c r="B18" s="21"/>
      <c r="C18" s="70"/>
      <c r="D18" s="70"/>
      <c r="E18" s="92"/>
      <c r="F18" s="7"/>
      <c r="G18" s="65"/>
      <c r="H18" s="65"/>
    </row>
    <row r="19" s="1" customFormat="1" ht="14.25" spans="1:8">
      <c r="A19" s="91"/>
      <c r="B19" s="21"/>
      <c r="C19" s="70"/>
      <c r="D19" s="70"/>
      <c r="E19" s="92"/>
      <c r="F19" s="7"/>
      <c r="G19" s="65"/>
      <c r="H19" s="65"/>
    </row>
    <row r="20" s="1" customFormat="1" spans="1:8">
      <c r="A20" s="3"/>
      <c r="C20" s="63"/>
      <c r="D20" s="63"/>
      <c r="E20" s="72"/>
      <c r="F20" s="2"/>
      <c r="G20" s="73"/>
      <c r="H20" s="73"/>
    </row>
    <row r="38" ht="39" hidden="1" customHeight="1" spans="1:1">
      <c r="A38" s="3" t="s">
        <v>28</v>
      </c>
    </row>
  </sheetData>
  <mergeCells count="6">
    <mergeCell ref="A3:H3"/>
    <mergeCell ref="A4:H4"/>
    <mergeCell ref="E5:F5"/>
    <mergeCell ref="G5:H5"/>
    <mergeCell ref="A6:D6"/>
    <mergeCell ref="E6:H6"/>
  </mergeCells>
  <printOptions horizontalCentered="1"/>
  <pageMargins left="0.751388888888889" right="0.751388888888889" top="0.55" bottom="1" header="0.5" footer="0.5"/>
  <pageSetup paperSize="9" scale="9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E14" sqref="E14"/>
    </sheetView>
  </sheetViews>
  <sheetFormatPr defaultColWidth="9.81666666666667" defaultRowHeight="11.25"/>
  <cols>
    <col min="1" max="1" width="7" style="2" customWidth="1"/>
    <col min="2" max="2" width="36.375" style="1" customWidth="1"/>
    <col min="3" max="3" width="17.625" style="63" customWidth="1"/>
    <col min="4" max="4" width="14.375" style="1" customWidth="1"/>
    <col min="5" max="5" width="14" style="1" customWidth="1"/>
    <col min="6" max="6" width="7" style="1"/>
    <col min="7" max="7" width="10.125" style="1" customWidth="1"/>
    <col min="8" max="10" width="7" style="1"/>
    <col min="11" max="11" width="31.375" style="1" customWidth="1"/>
    <col min="12" max="12" width="19.2583333333333" style="1" customWidth="1"/>
    <col min="13" max="13" width="31.375" style="1" customWidth="1"/>
    <col min="14" max="16384" width="7" style="1"/>
  </cols>
  <sheetData>
    <row r="1" s="1" customFormat="1" ht="22" customHeight="1" spans="1:3">
      <c r="A1" s="4" t="s">
        <v>29</v>
      </c>
      <c r="C1" s="63"/>
    </row>
    <row r="2" s="1" customFormat="1" ht="41" customHeight="1" spans="1:4">
      <c r="A2" s="5" t="s">
        <v>30</v>
      </c>
      <c r="B2" s="5"/>
      <c r="C2" s="64"/>
      <c r="D2" s="5"/>
    </row>
    <row r="3" s="1" customFormat="1" ht="41" customHeight="1" spans="1:4">
      <c r="A3" s="7"/>
      <c r="B3" s="7"/>
      <c r="C3" s="65"/>
      <c r="D3" s="66" t="s">
        <v>2</v>
      </c>
    </row>
    <row r="4" s="1" customFormat="1" ht="42" customHeight="1" spans="1:4">
      <c r="A4" s="9" t="s">
        <v>31</v>
      </c>
      <c r="B4" s="10" t="s">
        <v>32</v>
      </c>
      <c r="C4" s="14" t="s">
        <v>33</v>
      </c>
      <c r="D4" s="11" t="s">
        <v>34</v>
      </c>
    </row>
    <row r="5" s="1" customFormat="1" ht="42" customHeight="1" spans="1:4">
      <c r="A5" s="11" t="s">
        <v>35</v>
      </c>
      <c r="B5" s="13" t="s">
        <v>36</v>
      </c>
      <c r="C5" s="14">
        <v>12300</v>
      </c>
      <c r="D5" s="67"/>
    </row>
    <row r="6" s="1" customFormat="1" ht="59" customHeight="1" spans="1:4">
      <c r="A6" s="11" t="s">
        <v>37</v>
      </c>
      <c r="B6" s="15" t="s">
        <v>38</v>
      </c>
      <c r="C6" s="68">
        <v>40299</v>
      </c>
      <c r="D6" s="15"/>
    </row>
    <row r="7" s="1" customFormat="1" ht="42" customHeight="1" spans="1:4">
      <c r="A7" s="11" t="s">
        <v>39</v>
      </c>
      <c r="B7" s="13"/>
      <c r="C7" s="14">
        <f>SUM(C5:C6)</f>
        <v>52599</v>
      </c>
      <c r="D7" s="13"/>
    </row>
    <row r="8" s="1" customFormat="1" ht="42" customHeight="1" spans="1:4">
      <c r="A8" s="9" t="s">
        <v>40</v>
      </c>
      <c r="B8" s="10" t="s">
        <v>41</v>
      </c>
      <c r="C8" s="14" t="s">
        <v>33</v>
      </c>
      <c r="D8" s="13"/>
    </row>
    <row r="9" s="1" customFormat="1" ht="42" customHeight="1" spans="1:4">
      <c r="A9" s="11" t="s">
        <v>35</v>
      </c>
      <c r="B9" s="16" t="s">
        <v>42</v>
      </c>
      <c r="C9" s="14">
        <v>-3160</v>
      </c>
      <c r="D9" s="13"/>
    </row>
    <row r="10" s="1" customFormat="1" ht="42" customHeight="1" spans="1:4">
      <c r="A10" s="11" t="s">
        <v>37</v>
      </c>
      <c r="B10" s="69" t="s">
        <v>43</v>
      </c>
      <c r="C10" s="14">
        <v>-971.3635</v>
      </c>
      <c r="D10" s="17"/>
    </row>
    <row r="11" s="1" customFormat="1" ht="42" customHeight="1" spans="1:4">
      <c r="A11" s="11" t="s">
        <v>39</v>
      </c>
      <c r="B11" s="17"/>
      <c r="C11" s="14">
        <f>C10+C9</f>
        <v>-4131.3635</v>
      </c>
      <c r="D11" s="17"/>
    </row>
    <row r="12" s="1" customFormat="1" ht="42" customHeight="1" spans="1:4">
      <c r="A12" s="9" t="s">
        <v>44</v>
      </c>
      <c r="B12" s="20" t="s">
        <v>45</v>
      </c>
      <c r="C12" s="14">
        <f>C7+C11</f>
        <v>48467.6365</v>
      </c>
      <c r="D12" s="17"/>
    </row>
    <row r="13" s="1" customFormat="1" ht="14.25" spans="1:10">
      <c r="A13" s="7"/>
      <c r="B13" s="21"/>
      <c r="C13" s="70"/>
      <c r="D13" s="21"/>
      <c r="E13" s="71"/>
      <c r="F13" s="18"/>
      <c r="G13" s="19"/>
      <c r="H13" s="18"/>
      <c r="I13" s="18"/>
      <c r="J13" s="18"/>
    </row>
    <row r="14" s="1" customFormat="1" ht="14.25" spans="1:13">
      <c r="A14" s="7"/>
      <c r="B14" s="21"/>
      <c r="C14" s="70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3">
    <mergeCell ref="A2:D2"/>
    <mergeCell ref="A7:B7"/>
    <mergeCell ref="A11:B11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opLeftCell="A11" workbookViewId="0">
      <selection activeCell="A6" sqref="A6:A21"/>
    </sheetView>
  </sheetViews>
  <sheetFormatPr defaultColWidth="9" defaultRowHeight="13.5" outlineLevelCol="3"/>
  <cols>
    <col min="1" max="1" width="6.375" customWidth="1"/>
    <col min="2" max="2" width="50.2583333333333" customWidth="1"/>
    <col min="3" max="3" width="15.375" customWidth="1"/>
    <col min="4" max="4" width="32.125" customWidth="1"/>
    <col min="7" max="7" width="11.5"/>
    <col min="8" max="8" width="10.375"/>
    <col min="10" max="10" width="12.625"/>
  </cols>
  <sheetData>
    <row r="1" customFormat="1" ht="43" customHeight="1" spans="1:4">
      <c r="A1" s="45" t="s">
        <v>46</v>
      </c>
      <c r="B1" s="45"/>
      <c r="C1" s="46"/>
      <c r="D1" s="47"/>
    </row>
    <row r="2" customFormat="1" ht="39" customHeight="1" spans="1:4">
      <c r="A2" s="48" t="s">
        <v>47</v>
      </c>
      <c r="B2" s="48"/>
      <c r="C2" s="49"/>
      <c r="D2" s="48"/>
    </row>
    <row r="3" customFormat="1" ht="29" customHeight="1" spans="1:4">
      <c r="A3" s="50"/>
      <c r="B3" s="50"/>
      <c r="C3" s="51" t="s">
        <v>2</v>
      </c>
      <c r="D3" s="51"/>
    </row>
    <row r="4" customFormat="1" ht="31" customHeight="1" spans="1:4">
      <c r="A4" s="52" t="s">
        <v>48</v>
      </c>
      <c r="B4" s="52" t="s">
        <v>49</v>
      </c>
      <c r="C4" s="53" t="s">
        <v>33</v>
      </c>
      <c r="D4" s="52" t="s">
        <v>34</v>
      </c>
    </row>
    <row r="5" s="43" customFormat="1" ht="36" customHeight="1" spans="1:4">
      <c r="A5" s="54"/>
      <c r="B5" s="55" t="s">
        <v>50</v>
      </c>
      <c r="C5" s="53">
        <v>40298.712937</v>
      </c>
      <c r="D5" s="56"/>
    </row>
    <row r="6" customFormat="1" ht="36" customHeight="1" spans="1:4">
      <c r="A6" s="28">
        <v>1</v>
      </c>
      <c r="B6" s="57" t="s">
        <v>51</v>
      </c>
      <c r="C6" s="58">
        <v>20900</v>
      </c>
      <c r="D6" s="59"/>
    </row>
    <row r="7" customFormat="1" ht="36" customHeight="1" spans="1:4">
      <c r="A7" s="28">
        <v>2</v>
      </c>
      <c r="B7" s="57" t="s">
        <v>52</v>
      </c>
      <c r="C7" s="58">
        <v>8400</v>
      </c>
      <c r="D7" s="28"/>
    </row>
    <row r="8" s="44" customFormat="1" ht="36" customHeight="1" spans="1:4">
      <c r="A8" s="28">
        <v>3</v>
      </c>
      <c r="B8" s="57" t="s">
        <v>53</v>
      </c>
      <c r="C8" s="58">
        <v>1939.4884</v>
      </c>
      <c r="D8" s="28"/>
    </row>
    <row r="9" customFormat="1" ht="36" customHeight="1" spans="1:4">
      <c r="A9" s="28">
        <v>4</v>
      </c>
      <c r="B9" s="57" t="s">
        <v>54</v>
      </c>
      <c r="C9" s="58">
        <v>1000</v>
      </c>
      <c r="D9" s="28"/>
    </row>
    <row r="10" customFormat="1" ht="36" customHeight="1" spans="1:4">
      <c r="A10" s="28">
        <v>5</v>
      </c>
      <c r="B10" s="57" t="s">
        <v>55</v>
      </c>
      <c r="C10" s="58">
        <v>2259.9796</v>
      </c>
      <c r="D10" s="28"/>
    </row>
    <row r="11" customFormat="1" ht="36" customHeight="1" spans="1:4">
      <c r="A11" s="28">
        <v>6</v>
      </c>
      <c r="B11" s="57" t="s">
        <v>56</v>
      </c>
      <c r="C11" s="58">
        <v>70</v>
      </c>
      <c r="D11" s="28"/>
    </row>
    <row r="12" customFormat="1" ht="36" customHeight="1" spans="1:4">
      <c r="A12" s="28">
        <v>7</v>
      </c>
      <c r="B12" s="57" t="s">
        <v>57</v>
      </c>
      <c r="C12" s="58">
        <v>176.603687</v>
      </c>
      <c r="D12" s="28"/>
    </row>
    <row r="13" customFormat="1" ht="36" customHeight="1" spans="1:4">
      <c r="A13" s="28">
        <v>8</v>
      </c>
      <c r="B13" s="57" t="s">
        <v>58</v>
      </c>
      <c r="C13" s="58">
        <v>732.16</v>
      </c>
      <c r="D13" s="28"/>
    </row>
    <row r="14" customFormat="1" ht="36" customHeight="1" spans="1:4">
      <c r="A14" s="28">
        <v>9</v>
      </c>
      <c r="B14" s="57" t="s">
        <v>59</v>
      </c>
      <c r="C14" s="58">
        <v>500</v>
      </c>
      <c r="D14" s="28"/>
    </row>
    <row r="15" customFormat="1" ht="36" customHeight="1" spans="1:4">
      <c r="A15" s="28">
        <v>10</v>
      </c>
      <c r="B15" s="57" t="s">
        <v>60</v>
      </c>
      <c r="C15" s="58">
        <v>461</v>
      </c>
      <c r="D15" s="28"/>
    </row>
    <row r="16" customFormat="1" ht="36" customHeight="1" spans="1:4">
      <c r="A16" s="28">
        <v>11</v>
      </c>
      <c r="B16" s="57" t="s">
        <v>61</v>
      </c>
      <c r="C16" s="58">
        <v>400</v>
      </c>
      <c r="D16" s="28"/>
    </row>
    <row r="17" customFormat="1" ht="36" customHeight="1" spans="1:4">
      <c r="A17" s="28">
        <v>12</v>
      </c>
      <c r="B17" s="57" t="s">
        <v>62</v>
      </c>
      <c r="C17" s="58">
        <v>300.97215</v>
      </c>
      <c r="D17" s="28"/>
    </row>
    <row r="18" customFormat="1" ht="36" customHeight="1" spans="1:4">
      <c r="A18" s="28">
        <v>13</v>
      </c>
      <c r="B18" s="57" t="s">
        <v>63</v>
      </c>
      <c r="C18" s="58">
        <v>179.91</v>
      </c>
      <c r="D18" s="28"/>
    </row>
    <row r="19" customFormat="1" ht="36" customHeight="1" spans="1:4">
      <c r="A19" s="28">
        <v>14</v>
      </c>
      <c r="B19" s="57" t="s">
        <v>64</v>
      </c>
      <c r="C19" s="58">
        <v>41</v>
      </c>
      <c r="D19" s="28"/>
    </row>
    <row r="20" customFormat="1" ht="36" customHeight="1" spans="1:4">
      <c r="A20" s="28">
        <v>15</v>
      </c>
      <c r="B20" s="57" t="s">
        <v>65</v>
      </c>
      <c r="C20" s="58">
        <v>215.9991</v>
      </c>
      <c r="D20" s="28"/>
    </row>
    <row r="21" customFormat="1" ht="29" customHeight="1" spans="1:4">
      <c r="A21" s="28">
        <v>16</v>
      </c>
      <c r="B21" s="60" t="s">
        <v>66</v>
      </c>
      <c r="C21" s="61">
        <v>210</v>
      </c>
      <c r="D21" s="62"/>
    </row>
  </sheetData>
  <mergeCells count="4">
    <mergeCell ref="A1:B1"/>
    <mergeCell ref="A2:D2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I16" sqref="I16:J16"/>
    </sheetView>
  </sheetViews>
  <sheetFormatPr defaultColWidth="9.81666666666667" defaultRowHeight="14.25" outlineLevelCol="7"/>
  <cols>
    <col min="1" max="1" width="29.2583333333333" style="22" customWidth="1"/>
    <col min="2" max="2" width="9" style="24" customWidth="1"/>
    <col min="3" max="3" width="10.375" style="24" customWidth="1"/>
    <col min="4" max="4" width="9.125" style="24" customWidth="1"/>
    <col min="5" max="5" width="39.375" style="22" customWidth="1"/>
    <col min="6" max="6" width="9.25833333333333" style="24"/>
    <col min="7" max="7" width="12.7583333333333" style="24" customWidth="1"/>
    <col min="8" max="8" width="10.875" style="24" customWidth="1"/>
    <col min="9" max="9" width="11.5" style="22"/>
    <col min="10" max="11" width="10.375" style="22"/>
    <col min="12" max="13" width="9.375" style="22"/>
    <col min="14" max="16384" width="9" style="22"/>
  </cols>
  <sheetData>
    <row r="1" ht="23" customHeight="1" spans="1:1">
      <c r="A1" s="25" t="s">
        <v>67</v>
      </c>
    </row>
    <row r="2" s="22" customFormat="1" ht="43" customHeight="1" spans="1:8">
      <c r="A2" s="26" t="s">
        <v>68</v>
      </c>
      <c r="B2" s="26"/>
      <c r="C2" s="26"/>
      <c r="D2" s="26"/>
      <c r="E2" s="26"/>
      <c r="F2" s="26"/>
      <c r="G2" s="26"/>
      <c r="H2" s="26"/>
    </row>
    <row r="3" s="22" customFormat="1" ht="18" customHeight="1" spans="1:8">
      <c r="A3" s="24"/>
      <c r="B3" s="24"/>
      <c r="C3" s="24"/>
      <c r="D3" s="24"/>
      <c r="E3" s="27" t="s">
        <v>2</v>
      </c>
      <c r="F3" s="27"/>
      <c r="G3" s="24"/>
      <c r="H3" s="24"/>
    </row>
    <row r="4" s="23" customFormat="1" ht="34" customHeight="1" spans="1:8">
      <c r="A4" s="28" t="s">
        <v>69</v>
      </c>
      <c r="B4" s="28" t="s">
        <v>6</v>
      </c>
      <c r="C4" s="28" t="s">
        <v>7</v>
      </c>
      <c r="D4" s="28" t="s">
        <v>8</v>
      </c>
      <c r="E4" s="28" t="s">
        <v>70</v>
      </c>
      <c r="F4" s="28" t="s">
        <v>6</v>
      </c>
      <c r="G4" s="28" t="s">
        <v>7</v>
      </c>
      <c r="H4" s="28" t="s">
        <v>8</v>
      </c>
    </row>
    <row r="5" s="22" customFormat="1" ht="30" customHeight="1" spans="1:8">
      <c r="A5" s="29" t="s">
        <v>71</v>
      </c>
      <c r="B5" s="30">
        <v>138000</v>
      </c>
      <c r="C5" s="31">
        <v>108513</v>
      </c>
      <c r="D5" s="31">
        <f>C5-B5</f>
        <v>-29487</v>
      </c>
      <c r="E5" s="32" t="s">
        <v>72</v>
      </c>
      <c r="F5" s="33">
        <f>F6+F10</f>
        <v>117960</v>
      </c>
      <c r="G5" s="33">
        <f>G6+G10</f>
        <v>93612.73</v>
      </c>
      <c r="H5" s="33">
        <f t="shared" ref="H5:H13" si="0">G5-F5</f>
        <v>-24347.27</v>
      </c>
    </row>
    <row r="6" s="22" customFormat="1" ht="30" customHeight="1" spans="1:8">
      <c r="A6" s="29" t="s">
        <v>73</v>
      </c>
      <c r="B6" s="34">
        <v>2000</v>
      </c>
      <c r="C6" s="34">
        <v>2000</v>
      </c>
      <c r="D6" s="34">
        <v>0</v>
      </c>
      <c r="E6" s="35" t="s">
        <v>74</v>
      </c>
      <c r="F6" s="33">
        <f>SUM(F7:F9)</f>
        <v>115960</v>
      </c>
      <c r="G6" s="33">
        <f>SUM(G7:G9)</f>
        <v>91612.73</v>
      </c>
      <c r="H6" s="33">
        <f t="shared" si="0"/>
        <v>-24347.27</v>
      </c>
    </row>
    <row r="7" s="22" customFormat="1" ht="27" customHeight="1" spans="1:8">
      <c r="A7" s="29" t="s">
        <v>75</v>
      </c>
      <c r="B7" s="34">
        <v>0</v>
      </c>
      <c r="C7" s="34">
        <v>120900</v>
      </c>
      <c r="D7" s="34">
        <v>120900</v>
      </c>
      <c r="E7" s="36" t="s">
        <v>76</v>
      </c>
      <c r="F7" s="31">
        <v>14138</v>
      </c>
      <c r="G7" s="31">
        <v>1790.73</v>
      </c>
      <c r="H7" s="31">
        <f t="shared" si="0"/>
        <v>-12347.27</v>
      </c>
    </row>
    <row r="8" s="22" customFormat="1" ht="27" customHeight="1" spans="1:8">
      <c r="A8" s="37"/>
      <c r="B8" s="34"/>
      <c r="C8" s="34"/>
      <c r="D8" s="34"/>
      <c r="E8" s="36" t="s">
        <v>77</v>
      </c>
      <c r="F8" s="31">
        <v>12000</v>
      </c>
      <c r="G8" s="31">
        <v>0</v>
      </c>
      <c r="H8" s="31">
        <f t="shared" si="0"/>
        <v>-12000</v>
      </c>
    </row>
    <row r="9" s="22" customFormat="1" ht="27" customHeight="1" spans="1:8">
      <c r="A9" s="37"/>
      <c r="B9" s="34"/>
      <c r="C9" s="34"/>
      <c r="D9" s="34"/>
      <c r="E9" s="36" t="s">
        <v>78</v>
      </c>
      <c r="F9" s="31">
        <v>89822</v>
      </c>
      <c r="G9" s="31">
        <v>89822</v>
      </c>
      <c r="H9" s="31">
        <f t="shared" si="0"/>
        <v>0</v>
      </c>
    </row>
    <row r="10" s="22" customFormat="1" ht="34" customHeight="1" spans="1:8">
      <c r="A10" s="37"/>
      <c r="B10" s="34"/>
      <c r="C10" s="34"/>
      <c r="D10" s="34"/>
      <c r="E10" s="35" t="s">
        <v>79</v>
      </c>
      <c r="F10" s="38">
        <v>2000</v>
      </c>
      <c r="G10" s="38">
        <v>2000</v>
      </c>
      <c r="H10" s="33">
        <f t="shared" si="0"/>
        <v>0</v>
      </c>
    </row>
    <row r="11" s="22" customFormat="1" ht="24" customHeight="1" spans="1:8">
      <c r="A11" s="37"/>
      <c r="B11" s="34"/>
      <c r="C11" s="34"/>
      <c r="D11" s="34"/>
      <c r="E11" s="36" t="s">
        <v>80</v>
      </c>
      <c r="F11" s="34">
        <v>2000</v>
      </c>
      <c r="G11" s="34">
        <v>2000</v>
      </c>
      <c r="H11" s="31">
        <f t="shared" si="0"/>
        <v>0</v>
      </c>
    </row>
    <row r="12" s="22" customFormat="1" ht="27" customHeight="1" spans="1:8">
      <c r="A12" s="37"/>
      <c r="B12" s="34"/>
      <c r="C12" s="34"/>
      <c r="D12" s="34"/>
      <c r="E12" s="39" t="s">
        <v>81</v>
      </c>
      <c r="F12" s="38">
        <v>13186</v>
      </c>
      <c r="G12" s="38">
        <v>13186</v>
      </c>
      <c r="H12" s="33">
        <f t="shared" si="0"/>
        <v>0</v>
      </c>
    </row>
    <row r="13" s="22" customFormat="1" ht="27" customHeight="1" spans="1:8">
      <c r="A13" s="37"/>
      <c r="B13" s="34"/>
      <c r="C13" s="34"/>
      <c r="D13" s="34"/>
      <c r="E13" s="40" t="s">
        <v>82</v>
      </c>
      <c r="F13" s="38">
        <v>8854</v>
      </c>
      <c r="G13" s="9">
        <v>3714</v>
      </c>
      <c r="H13" s="33">
        <f t="shared" si="0"/>
        <v>-5140</v>
      </c>
    </row>
    <row r="14" s="22" customFormat="1" ht="27" customHeight="1" spans="1:8">
      <c r="A14" s="37"/>
      <c r="B14" s="34"/>
      <c r="C14" s="34"/>
      <c r="D14" s="34"/>
      <c r="E14" s="40" t="s">
        <v>83</v>
      </c>
      <c r="F14" s="33">
        <v>0</v>
      </c>
      <c r="G14" s="33">
        <v>120900</v>
      </c>
      <c r="H14" s="33">
        <f>G14+F14</f>
        <v>120900</v>
      </c>
    </row>
    <row r="15" s="22" customFormat="1" ht="24" customHeight="1" spans="1:8">
      <c r="A15" s="37"/>
      <c r="B15" s="34"/>
      <c r="C15" s="34"/>
      <c r="D15" s="34"/>
      <c r="E15" s="41"/>
      <c r="F15" s="31"/>
      <c r="G15" s="31"/>
      <c r="H15" s="31"/>
    </row>
    <row r="16" s="22" customFormat="1" ht="30" customHeight="1" spans="1:8">
      <c r="A16" s="38" t="s">
        <v>84</v>
      </c>
      <c r="B16" s="38">
        <f>SUM(B5:B15)</f>
        <v>140000</v>
      </c>
      <c r="C16" s="33">
        <f>C5+C6+C7</f>
        <v>231413</v>
      </c>
      <c r="D16" s="33">
        <f>C16-B16</f>
        <v>91413</v>
      </c>
      <c r="E16" s="38" t="s">
        <v>85</v>
      </c>
      <c r="F16" s="33">
        <f>F5+F13+F14+F12</f>
        <v>140000</v>
      </c>
      <c r="G16" s="33">
        <f>G5+G12+G14+G13</f>
        <v>231412.73</v>
      </c>
      <c r="H16" s="33">
        <f>H5+H13+H12+H14</f>
        <v>91412.73</v>
      </c>
    </row>
    <row r="17" s="22" customFormat="1" spans="2:8">
      <c r="B17" s="24"/>
      <c r="C17" s="24"/>
      <c r="D17" s="24"/>
      <c r="F17" s="42"/>
      <c r="G17" s="24"/>
      <c r="H17" s="24"/>
    </row>
  </sheetData>
  <mergeCells count="2">
    <mergeCell ref="A2:H2"/>
    <mergeCell ref="E3:F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I9" sqref="I9"/>
    </sheetView>
  </sheetViews>
  <sheetFormatPr defaultColWidth="9.81666666666667" defaultRowHeight="11.25"/>
  <cols>
    <col min="1" max="1" width="9.375" style="2" customWidth="1"/>
    <col min="2" max="2" width="35.2583333333333" style="1" customWidth="1"/>
    <col min="3" max="3" width="17.625" style="2" customWidth="1"/>
    <col min="4" max="4" width="21.2583333333333" style="3" customWidth="1"/>
    <col min="5" max="5" width="7" style="1"/>
    <col min="6" max="6" width="12" style="1"/>
    <col min="7" max="7" width="31.375" style="1" customWidth="1"/>
    <col min="8" max="8" width="19.2583333333333" style="1" customWidth="1"/>
    <col min="9" max="9" width="31.375" style="1" customWidth="1"/>
    <col min="10" max="16384" width="7" style="1"/>
  </cols>
  <sheetData>
    <row r="1" ht="21" customHeight="1" spans="1:1">
      <c r="A1" s="4" t="s">
        <v>86</v>
      </c>
    </row>
    <row r="2" s="1" customFormat="1" ht="41" customHeight="1" spans="1:4">
      <c r="A2" s="5" t="s">
        <v>87</v>
      </c>
      <c r="B2" s="5"/>
      <c r="C2" s="5"/>
      <c r="D2" s="6"/>
    </row>
    <row r="3" s="1" customFormat="1" ht="41" customHeight="1" spans="1:4">
      <c r="A3" s="7"/>
      <c r="B3" s="7"/>
      <c r="C3" s="7"/>
      <c r="D3" s="8" t="s">
        <v>2</v>
      </c>
    </row>
    <row r="4" s="1" customFormat="1" ht="38" customHeight="1" spans="1:4">
      <c r="A4" s="9" t="s">
        <v>31</v>
      </c>
      <c r="B4" s="10" t="s">
        <v>32</v>
      </c>
      <c r="C4" s="11" t="s">
        <v>33</v>
      </c>
      <c r="D4" s="12" t="s">
        <v>34</v>
      </c>
    </row>
    <row r="5" s="1" customFormat="1" ht="38" customHeight="1" spans="1:4">
      <c r="A5" s="11" t="s">
        <v>39</v>
      </c>
      <c r="B5" s="13"/>
      <c r="C5" s="14">
        <v>0</v>
      </c>
      <c r="D5" s="15"/>
    </row>
    <row r="6" s="1" customFormat="1" ht="38" customHeight="1" spans="1:4">
      <c r="A6" s="9" t="s">
        <v>40</v>
      </c>
      <c r="B6" s="10" t="s">
        <v>41</v>
      </c>
      <c r="C6" s="14" t="s">
        <v>33</v>
      </c>
      <c r="D6" s="15"/>
    </row>
    <row r="7" s="1" customFormat="1" ht="42" customHeight="1" spans="1:4">
      <c r="A7" s="11" t="s">
        <v>35</v>
      </c>
      <c r="B7" s="16" t="s">
        <v>88</v>
      </c>
      <c r="C7" s="14">
        <v>-24347.27</v>
      </c>
      <c r="D7" s="15"/>
    </row>
    <row r="8" s="1" customFormat="1" ht="38" customHeight="1" spans="1:9">
      <c r="A8" s="11" t="s">
        <v>39</v>
      </c>
      <c r="B8" s="17"/>
      <c r="C8" s="14">
        <f>C7</f>
        <v>-24347.27</v>
      </c>
      <c r="D8" s="15"/>
      <c r="E8" s="18"/>
      <c r="F8" s="19"/>
      <c r="G8" s="18"/>
      <c r="H8" s="18"/>
      <c r="I8" s="18"/>
    </row>
    <row r="9" s="1" customFormat="1" ht="38" customHeight="1" spans="1:9">
      <c r="A9" s="9" t="s">
        <v>44</v>
      </c>
      <c r="B9" s="20" t="s">
        <v>45</v>
      </c>
      <c r="C9" s="14">
        <f>C5+C8</f>
        <v>-24347.27</v>
      </c>
      <c r="D9" s="15"/>
      <c r="E9" s="21"/>
      <c r="F9" s="21"/>
      <c r="G9" s="21"/>
      <c r="H9" s="21"/>
      <c r="I9" s="21"/>
    </row>
  </sheetData>
  <mergeCells count="3">
    <mergeCell ref="A2:D2"/>
    <mergeCell ref="A5:B5"/>
    <mergeCell ref="A8:B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1、2024年一般公共预算调整方案（草案）</vt:lpstr>
      <vt:lpstr>2、2024年一般公共预算支出调整明细表</vt:lpstr>
      <vt:lpstr>3、2024年一般公共预算调增项目明细表</vt:lpstr>
      <vt:lpstr>4、2024年政府性基金预算调整方案（草案）</vt:lpstr>
      <vt:lpstr>5、2024年政府性基金预算调整明细表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2021-12-20T09:17:00Z</dcterms:created>
  <dcterms:modified xsi:type="dcterms:W3CDTF">2025-03-12T07:30:42Z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6B838872AB4A422897959C4BD265FE80_13</vt:lpwstr>
  </property>
  <property fmtid="{D5CDD505-2E9C-101B-9397-08002B2CF9AE}" pid="3" name="KSOProductBuildVer">
    <vt:lpwstr>2052-12.1.0.20305</vt:lpwstr>
  </property>
</Properties>
</file>